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marcelkimmling/Desktop/Mediagruppe Nord/Monatsberichte/"/>
    </mc:Choice>
  </mc:AlternateContent>
  <xr:revisionPtr revIDLastSave="0" documentId="13_ncr:1_{752E98A6-F59B-E849-A923-A771DE15AA6A}" xr6:coauthVersionLast="47" xr6:coauthVersionMax="47" xr10:uidLastSave="{00000000-0000-0000-0000-000000000000}"/>
  <bookViews>
    <workbookView xWindow="0" yWindow="500" windowWidth="21360" windowHeight="22080" xr2:uid="{00000000-000D-0000-FFFF-FFFF00000000}"/>
  </bookViews>
  <sheets>
    <sheet name="Tabelle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0" i="3" l="1"/>
  <c r="P164" i="3"/>
  <c r="P163" i="3"/>
  <c r="P79" i="3"/>
  <c r="P82" i="3" s="1"/>
  <c r="E165" i="3"/>
  <c r="F165" i="3"/>
  <c r="G165" i="3"/>
  <c r="H165" i="3"/>
  <c r="I165" i="3"/>
  <c r="J165" i="3"/>
  <c r="K165" i="3"/>
  <c r="L165" i="3"/>
  <c r="M165" i="3"/>
  <c r="N165" i="3"/>
  <c r="O165" i="3"/>
  <c r="D165" i="3"/>
  <c r="E81" i="3"/>
  <c r="F81" i="3"/>
  <c r="G81" i="3"/>
  <c r="H81" i="3"/>
  <c r="I81" i="3"/>
  <c r="J81" i="3"/>
  <c r="K81" i="3"/>
  <c r="L81" i="3"/>
  <c r="M81" i="3"/>
  <c r="N81" i="3"/>
  <c r="O81" i="3"/>
  <c r="D81" i="3"/>
  <c r="E161" i="3"/>
  <c r="F161" i="3"/>
  <c r="G161" i="3"/>
  <c r="H161" i="3"/>
  <c r="I161" i="3"/>
  <c r="J161" i="3"/>
  <c r="K161" i="3"/>
  <c r="L161" i="3"/>
  <c r="M161" i="3"/>
  <c r="N161" i="3"/>
  <c r="O161" i="3"/>
  <c r="D161" i="3"/>
  <c r="P160" i="3"/>
  <c r="E158" i="3"/>
  <c r="F158" i="3"/>
  <c r="G158" i="3"/>
  <c r="H158" i="3"/>
  <c r="I158" i="3"/>
  <c r="J158" i="3"/>
  <c r="K158" i="3"/>
  <c r="L158" i="3"/>
  <c r="M158" i="3"/>
  <c r="N158" i="3"/>
  <c r="O158" i="3"/>
  <c r="D158" i="3"/>
  <c r="P157" i="3"/>
  <c r="E155" i="3"/>
  <c r="F155" i="3"/>
  <c r="G155" i="3"/>
  <c r="H155" i="3"/>
  <c r="I155" i="3"/>
  <c r="J155" i="3"/>
  <c r="K155" i="3"/>
  <c r="L155" i="3"/>
  <c r="M155" i="3"/>
  <c r="N155" i="3"/>
  <c r="O155" i="3"/>
  <c r="D155" i="3"/>
  <c r="P154" i="3"/>
  <c r="E152" i="3"/>
  <c r="F152" i="3"/>
  <c r="G152" i="3"/>
  <c r="H152" i="3"/>
  <c r="I152" i="3"/>
  <c r="J152" i="3"/>
  <c r="K152" i="3"/>
  <c r="L152" i="3"/>
  <c r="M152" i="3"/>
  <c r="N152" i="3"/>
  <c r="O152" i="3"/>
  <c r="D152" i="3"/>
  <c r="P151" i="3"/>
  <c r="E149" i="3"/>
  <c r="F149" i="3"/>
  <c r="G149" i="3"/>
  <c r="H149" i="3"/>
  <c r="I149" i="3"/>
  <c r="J149" i="3"/>
  <c r="K149" i="3"/>
  <c r="L149" i="3"/>
  <c r="M149" i="3"/>
  <c r="N149" i="3"/>
  <c r="O149" i="3"/>
  <c r="D149" i="3"/>
  <c r="P148" i="3"/>
  <c r="E146" i="3"/>
  <c r="F146" i="3"/>
  <c r="G146" i="3"/>
  <c r="H146" i="3"/>
  <c r="I146" i="3"/>
  <c r="J146" i="3"/>
  <c r="K146" i="3"/>
  <c r="L146" i="3"/>
  <c r="M146" i="3"/>
  <c r="N146" i="3"/>
  <c r="O146" i="3"/>
  <c r="D146" i="3"/>
  <c r="P145" i="3"/>
  <c r="E143" i="3"/>
  <c r="F143" i="3"/>
  <c r="G143" i="3"/>
  <c r="H143" i="3"/>
  <c r="I143" i="3"/>
  <c r="J143" i="3"/>
  <c r="K143" i="3"/>
  <c r="L143" i="3"/>
  <c r="M143" i="3"/>
  <c r="N143" i="3"/>
  <c r="O143" i="3"/>
  <c r="D143" i="3"/>
  <c r="P142" i="3"/>
  <c r="E140" i="3"/>
  <c r="F140" i="3"/>
  <c r="G140" i="3"/>
  <c r="H140" i="3"/>
  <c r="I140" i="3"/>
  <c r="J140" i="3"/>
  <c r="K140" i="3"/>
  <c r="L140" i="3"/>
  <c r="M140" i="3"/>
  <c r="N140" i="3"/>
  <c r="O140" i="3"/>
  <c r="D140" i="3"/>
  <c r="P139" i="3"/>
  <c r="E137" i="3"/>
  <c r="F137" i="3"/>
  <c r="G137" i="3"/>
  <c r="H137" i="3"/>
  <c r="I137" i="3"/>
  <c r="J137" i="3"/>
  <c r="K137" i="3"/>
  <c r="L137" i="3"/>
  <c r="M137" i="3"/>
  <c r="N137" i="3"/>
  <c r="O137" i="3"/>
  <c r="D137" i="3"/>
  <c r="P136" i="3"/>
  <c r="E134" i="3"/>
  <c r="F134" i="3"/>
  <c r="G134" i="3"/>
  <c r="H134" i="3"/>
  <c r="I134" i="3"/>
  <c r="J134" i="3"/>
  <c r="K134" i="3"/>
  <c r="L134" i="3"/>
  <c r="M134" i="3"/>
  <c r="N134" i="3"/>
  <c r="O134" i="3"/>
  <c r="D134" i="3"/>
  <c r="P133" i="3"/>
  <c r="E131" i="3"/>
  <c r="F131" i="3"/>
  <c r="G131" i="3"/>
  <c r="H131" i="3"/>
  <c r="I131" i="3"/>
  <c r="J131" i="3"/>
  <c r="K131" i="3"/>
  <c r="L131" i="3"/>
  <c r="M131" i="3"/>
  <c r="N131" i="3"/>
  <c r="O131" i="3"/>
  <c r="D131" i="3"/>
  <c r="P130" i="3"/>
  <c r="E128" i="3"/>
  <c r="F128" i="3"/>
  <c r="G128" i="3"/>
  <c r="H128" i="3"/>
  <c r="I128" i="3"/>
  <c r="J128" i="3"/>
  <c r="K128" i="3"/>
  <c r="L128" i="3"/>
  <c r="M128" i="3"/>
  <c r="N128" i="3"/>
  <c r="O128" i="3"/>
  <c r="D128" i="3"/>
  <c r="P127" i="3"/>
  <c r="E125" i="3"/>
  <c r="F125" i="3"/>
  <c r="G125" i="3"/>
  <c r="H125" i="3"/>
  <c r="I125" i="3"/>
  <c r="J125" i="3"/>
  <c r="K125" i="3"/>
  <c r="L125" i="3"/>
  <c r="M125" i="3"/>
  <c r="N125" i="3"/>
  <c r="O125" i="3"/>
  <c r="D125" i="3"/>
  <c r="P124" i="3"/>
  <c r="E122" i="3"/>
  <c r="F122" i="3"/>
  <c r="G122" i="3"/>
  <c r="H122" i="3"/>
  <c r="I122" i="3"/>
  <c r="J122" i="3"/>
  <c r="K122" i="3"/>
  <c r="L122" i="3"/>
  <c r="M122" i="3"/>
  <c r="N122" i="3"/>
  <c r="O122" i="3"/>
  <c r="D122" i="3"/>
  <c r="P121" i="3"/>
  <c r="E119" i="3"/>
  <c r="F119" i="3"/>
  <c r="G119" i="3"/>
  <c r="H119" i="3"/>
  <c r="I119" i="3"/>
  <c r="J119" i="3"/>
  <c r="K119" i="3"/>
  <c r="L119" i="3"/>
  <c r="M119" i="3"/>
  <c r="N119" i="3"/>
  <c r="O119" i="3"/>
  <c r="D119" i="3"/>
  <c r="P118" i="3"/>
  <c r="E116" i="3"/>
  <c r="F116" i="3"/>
  <c r="G116" i="3"/>
  <c r="H116" i="3"/>
  <c r="I116" i="3"/>
  <c r="J116" i="3"/>
  <c r="K116" i="3"/>
  <c r="L116" i="3"/>
  <c r="M116" i="3"/>
  <c r="N116" i="3"/>
  <c r="O116" i="3"/>
  <c r="D116" i="3"/>
  <c r="P115" i="3"/>
  <c r="E113" i="3"/>
  <c r="F113" i="3"/>
  <c r="G113" i="3"/>
  <c r="H113" i="3"/>
  <c r="I113" i="3"/>
  <c r="J113" i="3"/>
  <c r="K113" i="3"/>
  <c r="L113" i="3"/>
  <c r="M113" i="3"/>
  <c r="N113" i="3"/>
  <c r="O113" i="3"/>
  <c r="D113" i="3"/>
  <c r="P112" i="3"/>
  <c r="E110" i="3"/>
  <c r="F110" i="3"/>
  <c r="G110" i="3"/>
  <c r="H110" i="3"/>
  <c r="I110" i="3"/>
  <c r="J110" i="3"/>
  <c r="K110" i="3"/>
  <c r="L110" i="3"/>
  <c r="M110" i="3"/>
  <c r="N110" i="3"/>
  <c r="O110" i="3"/>
  <c r="D110" i="3"/>
  <c r="P109" i="3"/>
  <c r="E107" i="3"/>
  <c r="F107" i="3"/>
  <c r="G107" i="3"/>
  <c r="H107" i="3"/>
  <c r="I107" i="3"/>
  <c r="J107" i="3"/>
  <c r="K107" i="3"/>
  <c r="L107" i="3"/>
  <c r="M107" i="3"/>
  <c r="N107" i="3"/>
  <c r="O107" i="3"/>
  <c r="D107" i="3"/>
  <c r="P106" i="3"/>
  <c r="E104" i="3"/>
  <c r="F104" i="3"/>
  <c r="G104" i="3"/>
  <c r="H104" i="3"/>
  <c r="I104" i="3"/>
  <c r="J104" i="3"/>
  <c r="K104" i="3"/>
  <c r="L104" i="3"/>
  <c r="M104" i="3"/>
  <c r="N104" i="3"/>
  <c r="O104" i="3"/>
  <c r="D104" i="3"/>
  <c r="P103" i="3"/>
  <c r="E101" i="3"/>
  <c r="F101" i="3"/>
  <c r="G101" i="3"/>
  <c r="H101" i="3"/>
  <c r="I101" i="3"/>
  <c r="J101" i="3"/>
  <c r="K101" i="3"/>
  <c r="L101" i="3"/>
  <c r="M101" i="3"/>
  <c r="N101" i="3"/>
  <c r="O101" i="3"/>
  <c r="D101" i="3"/>
  <c r="P100" i="3"/>
  <c r="E98" i="3"/>
  <c r="F98" i="3"/>
  <c r="G98" i="3"/>
  <c r="H98" i="3"/>
  <c r="I98" i="3"/>
  <c r="J98" i="3"/>
  <c r="K98" i="3"/>
  <c r="L98" i="3"/>
  <c r="M98" i="3"/>
  <c r="N98" i="3"/>
  <c r="O98" i="3"/>
  <c r="D98" i="3"/>
  <c r="P97" i="3"/>
  <c r="E95" i="3"/>
  <c r="F95" i="3"/>
  <c r="G95" i="3"/>
  <c r="H95" i="3"/>
  <c r="I95" i="3"/>
  <c r="J95" i="3"/>
  <c r="K95" i="3"/>
  <c r="L95" i="3"/>
  <c r="M95" i="3"/>
  <c r="N95" i="3"/>
  <c r="O95" i="3"/>
  <c r="D95" i="3"/>
  <c r="P94" i="3"/>
  <c r="E89" i="3"/>
  <c r="F89" i="3"/>
  <c r="G89" i="3"/>
  <c r="H89" i="3"/>
  <c r="I89" i="3"/>
  <c r="J89" i="3"/>
  <c r="K89" i="3"/>
  <c r="L89" i="3"/>
  <c r="M89" i="3"/>
  <c r="N89" i="3"/>
  <c r="O89" i="3"/>
  <c r="D89" i="3"/>
  <c r="P88" i="3"/>
  <c r="E59" i="3"/>
  <c r="F59" i="3"/>
  <c r="G59" i="3"/>
  <c r="H59" i="3"/>
  <c r="I59" i="3"/>
  <c r="J59" i="3"/>
  <c r="K59" i="3"/>
  <c r="L59" i="3"/>
  <c r="M59" i="3"/>
  <c r="N59" i="3"/>
  <c r="O59" i="3"/>
  <c r="D59" i="3"/>
  <c r="P58" i="3"/>
  <c r="E50" i="3"/>
  <c r="F50" i="3"/>
  <c r="G50" i="3"/>
  <c r="H50" i="3"/>
  <c r="I50" i="3"/>
  <c r="J50" i="3"/>
  <c r="K50" i="3"/>
  <c r="L50" i="3"/>
  <c r="M50" i="3"/>
  <c r="N50" i="3"/>
  <c r="O50" i="3"/>
  <c r="D50" i="3"/>
  <c r="P49" i="3"/>
  <c r="E41" i="3"/>
  <c r="F41" i="3"/>
  <c r="G41" i="3"/>
  <c r="H41" i="3"/>
  <c r="I41" i="3"/>
  <c r="J41" i="3"/>
  <c r="K41" i="3"/>
  <c r="L41" i="3"/>
  <c r="M41" i="3"/>
  <c r="N41" i="3"/>
  <c r="O41" i="3"/>
  <c r="D41" i="3"/>
  <c r="P40" i="3"/>
  <c r="E35" i="3"/>
  <c r="F35" i="3"/>
  <c r="G35" i="3"/>
  <c r="H35" i="3"/>
  <c r="I35" i="3"/>
  <c r="J35" i="3"/>
  <c r="K35" i="3"/>
  <c r="L35" i="3"/>
  <c r="M35" i="3"/>
  <c r="N35" i="3"/>
  <c r="O35" i="3"/>
  <c r="D35" i="3"/>
  <c r="P34" i="3"/>
  <c r="E29" i="3"/>
  <c r="F29" i="3"/>
  <c r="G29" i="3"/>
  <c r="H29" i="3"/>
  <c r="I29" i="3"/>
  <c r="J29" i="3"/>
  <c r="K29" i="3"/>
  <c r="L29" i="3"/>
  <c r="M29" i="3"/>
  <c r="N29" i="3"/>
  <c r="O29" i="3"/>
  <c r="D29" i="3"/>
  <c r="P28" i="3"/>
  <c r="E20" i="3"/>
  <c r="F20" i="3"/>
  <c r="G20" i="3"/>
  <c r="H20" i="3"/>
  <c r="I20" i="3"/>
  <c r="J20" i="3"/>
  <c r="K20" i="3"/>
  <c r="L20" i="3"/>
  <c r="M20" i="3"/>
  <c r="N20" i="3"/>
  <c r="O20" i="3"/>
  <c r="D20" i="3"/>
  <c r="P19" i="3"/>
  <c r="E17" i="3"/>
  <c r="F17" i="3"/>
  <c r="G17" i="3"/>
  <c r="H17" i="3"/>
  <c r="I17" i="3"/>
  <c r="J17" i="3"/>
  <c r="K17" i="3"/>
  <c r="L17" i="3"/>
  <c r="M17" i="3"/>
  <c r="N17" i="3"/>
  <c r="O17" i="3"/>
  <c r="D16" i="3"/>
  <c r="P16" i="3" s="1"/>
  <c r="E11" i="3"/>
  <c r="F11" i="3"/>
  <c r="G11" i="3"/>
  <c r="H11" i="3"/>
  <c r="I11" i="3"/>
  <c r="J11" i="3"/>
  <c r="K11" i="3"/>
  <c r="L11" i="3"/>
  <c r="M11" i="3"/>
  <c r="N11" i="3"/>
  <c r="O11" i="3"/>
  <c r="D11" i="3"/>
  <c r="P10" i="3"/>
  <c r="E8" i="3"/>
  <c r="F8" i="3"/>
  <c r="G8" i="3"/>
  <c r="H8" i="3"/>
  <c r="I8" i="3"/>
  <c r="J8" i="3"/>
  <c r="K8" i="3"/>
  <c r="L8" i="3"/>
  <c r="M8" i="3"/>
  <c r="N8" i="3"/>
  <c r="O8" i="3"/>
  <c r="D8" i="3"/>
  <c r="P7" i="3"/>
  <c r="E5" i="3"/>
  <c r="F5" i="3"/>
  <c r="G5" i="3"/>
  <c r="H5" i="3"/>
  <c r="I5" i="3"/>
  <c r="J5" i="3"/>
  <c r="K5" i="3"/>
  <c r="L5" i="3"/>
  <c r="M5" i="3"/>
  <c r="N5" i="3"/>
  <c r="O5" i="3"/>
  <c r="D5" i="3"/>
  <c r="P4" i="3"/>
  <c r="E92" i="3"/>
  <c r="F92" i="3"/>
  <c r="G92" i="3"/>
  <c r="H92" i="3"/>
  <c r="I92" i="3"/>
  <c r="J92" i="3"/>
  <c r="K92" i="3"/>
  <c r="L92" i="3"/>
  <c r="M92" i="3"/>
  <c r="N92" i="3"/>
  <c r="O92" i="3"/>
  <c r="D92" i="3"/>
  <c r="P91" i="3"/>
  <c r="E71" i="3"/>
  <c r="F71" i="3"/>
  <c r="G71" i="3"/>
  <c r="H71" i="3"/>
  <c r="I71" i="3"/>
  <c r="J71" i="3"/>
  <c r="K71" i="3"/>
  <c r="L71" i="3"/>
  <c r="M71" i="3"/>
  <c r="N71" i="3"/>
  <c r="O71" i="3"/>
  <c r="D71" i="3"/>
  <c r="E77" i="3"/>
  <c r="F77" i="3"/>
  <c r="G77" i="3"/>
  <c r="H77" i="3"/>
  <c r="I77" i="3"/>
  <c r="J77" i="3"/>
  <c r="K77" i="3"/>
  <c r="L77" i="3"/>
  <c r="M77" i="3"/>
  <c r="N77" i="3"/>
  <c r="O77" i="3"/>
  <c r="D77" i="3"/>
  <c r="P76" i="3"/>
  <c r="E74" i="3"/>
  <c r="F74" i="3"/>
  <c r="G74" i="3"/>
  <c r="H74" i="3"/>
  <c r="I74" i="3"/>
  <c r="J74" i="3"/>
  <c r="K74" i="3"/>
  <c r="L74" i="3"/>
  <c r="M74" i="3"/>
  <c r="N74" i="3"/>
  <c r="O74" i="3"/>
  <c r="D74" i="3"/>
  <c r="P73" i="3"/>
  <c r="P70" i="3"/>
  <c r="E68" i="3"/>
  <c r="F68" i="3"/>
  <c r="G68" i="3"/>
  <c r="H68" i="3"/>
  <c r="I68" i="3"/>
  <c r="J68" i="3"/>
  <c r="K68" i="3"/>
  <c r="L68" i="3"/>
  <c r="M68" i="3"/>
  <c r="N68" i="3"/>
  <c r="O68" i="3"/>
  <c r="D68" i="3"/>
  <c r="P67" i="3"/>
  <c r="E65" i="3"/>
  <c r="F65" i="3"/>
  <c r="G65" i="3"/>
  <c r="H65" i="3"/>
  <c r="I65" i="3"/>
  <c r="J65" i="3"/>
  <c r="K65" i="3"/>
  <c r="L65" i="3"/>
  <c r="M65" i="3"/>
  <c r="N65" i="3"/>
  <c r="O65" i="3"/>
  <c r="D65" i="3"/>
  <c r="P64" i="3"/>
  <c r="E62" i="3"/>
  <c r="F62" i="3"/>
  <c r="G62" i="3"/>
  <c r="H62" i="3"/>
  <c r="I62" i="3"/>
  <c r="J62" i="3"/>
  <c r="K62" i="3"/>
  <c r="L62" i="3"/>
  <c r="M62" i="3"/>
  <c r="N62" i="3"/>
  <c r="O62" i="3"/>
  <c r="D62" i="3"/>
  <c r="P61" i="3"/>
  <c r="E56" i="3"/>
  <c r="F56" i="3"/>
  <c r="G56" i="3"/>
  <c r="H56" i="3"/>
  <c r="I56" i="3"/>
  <c r="J56" i="3"/>
  <c r="K56" i="3"/>
  <c r="L56" i="3"/>
  <c r="M56" i="3"/>
  <c r="N56" i="3"/>
  <c r="O56" i="3"/>
  <c r="D56" i="3"/>
  <c r="P55" i="3"/>
  <c r="E53" i="3"/>
  <c r="F53" i="3"/>
  <c r="G53" i="3"/>
  <c r="H53" i="3"/>
  <c r="I53" i="3"/>
  <c r="J53" i="3"/>
  <c r="K53" i="3"/>
  <c r="L53" i="3"/>
  <c r="M53" i="3"/>
  <c r="N53" i="3"/>
  <c r="O53" i="3"/>
  <c r="D53" i="3"/>
  <c r="P52" i="3"/>
  <c r="E47" i="3"/>
  <c r="F47" i="3"/>
  <c r="G47" i="3"/>
  <c r="H47" i="3"/>
  <c r="I47" i="3"/>
  <c r="J47" i="3"/>
  <c r="K47" i="3"/>
  <c r="L47" i="3"/>
  <c r="M47" i="3"/>
  <c r="N47" i="3"/>
  <c r="O47" i="3"/>
  <c r="D47" i="3"/>
  <c r="P46" i="3"/>
  <c r="E44" i="3"/>
  <c r="F44" i="3"/>
  <c r="G44" i="3"/>
  <c r="H44" i="3"/>
  <c r="I44" i="3"/>
  <c r="J44" i="3"/>
  <c r="K44" i="3"/>
  <c r="L44" i="3"/>
  <c r="M44" i="3"/>
  <c r="N44" i="3"/>
  <c r="O44" i="3"/>
  <c r="D44" i="3"/>
  <c r="P43" i="3"/>
  <c r="E38" i="3"/>
  <c r="F38" i="3"/>
  <c r="G38" i="3"/>
  <c r="H38" i="3"/>
  <c r="I38" i="3"/>
  <c r="J38" i="3"/>
  <c r="K38" i="3"/>
  <c r="L38" i="3"/>
  <c r="M38" i="3"/>
  <c r="N38" i="3"/>
  <c r="O38" i="3"/>
  <c r="D38" i="3"/>
  <c r="P37" i="3"/>
  <c r="E32" i="3"/>
  <c r="F32" i="3"/>
  <c r="G32" i="3"/>
  <c r="H32" i="3"/>
  <c r="I32" i="3"/>
  <c r="J32" i="3"/>
  <c r="K32" i="3"/>
  <c r="L32" i="3"/>
  <c r="M32" i="3"/>
  <c r="N32" i="3"/>
  <c r="O32" i="3"/>
  <c r="D32" i="3"/>
  <c r="P31" i="3"/>
  <c r="E26" i="3"/>
  <c r="F26" i="3"/>
  <c r="G26" i="3"/>
  <c r="H26" i="3"/>
  <c r="I26" i="3"/>
  <c r="J26" i="3"/>
  <c r="K26" i="3"/>
  <c r="L26" i="3"/>
  <c r="M26" i="3"/>
  <c r="N26" i="3"/>
  <c r="O26" i="3"/>
  <c r="D26" i="3"/>
  <c r="P25" i="3"/>
  <c r="E23" i="3"/>
  <c r="F23" i="3"/>
  <c r="G23" i="3"/>
  <c r="H23" i="3"/>
  <c r="I23" i="3"/>
  <c r="J23" i="3"/>
  <c r="K23" i="3"/>
  <c r="L23" i="3"/>
  <c r="M23" i="3"/>
  <c r="N23" i="3"/>
  <c r="O23" i="3"/>
  <c r="D23" i="3"/>
  <c r="P22" i="3"/>
  <c r="D14" i="3"/>
  <c r="F14" i="3"/>
  <c r="G14" i="3"/>
  <c r="H14" i="3"/>
  <c r="I14" i="3"/>
  <c r="J14" i="3"/>
  <c r="K14" i="3"/>
  <c r="L14" i="3"/>
  <c r="M14" i="3"/>
  <c r="N14" i="3"/>
  <c r="O14" i="3"/>
  <c r="P156" i="3"/>
  <c r="P159" i="3"/>
  <c r="P153" i="3"/>
  <c r="P150" i="3"/>
  <c r="P144" i="3"/>
  <c r="P147" i="3"/>
  <c r="P141" i="3"/>
  <c r="P138" i="3"/>
  <c r="P135" i="3"/>
  <c r="P132" i="3"/>
  <c r="P129" i="3"/>
  <c r="P126" i="3"/>
  <c r="P123" i="3"/>
  <c r="P120" i="3"/>
  <c r="P117" i="3"/>
  <c r="P114" i="3"/>
  <c r="P111" i="3"/>
  <c r="P108" i="3"/>
  <c r="P105" i="3"/>
  <c r="P102" i="3"/>
  <c r="P99" i="3"/>
  <c r="P96" i="3"/>
  <c r="P93" i="3"/>
  <c r="P90" i="3"/>
  <c r="P87" i="3"/>
  <c r="P75" i="3"/>
  <c r="P72" i="3"/>
  <c r="P69" i="3"/>
  <c r="P66" i="3"/>
  <c r="P63" i="3"/>
  <c r="P60" i="3"/>
  <c r="P57" i="3"/>
  <c r="P54" i="3"/>
  <c r="P51" i="3"/>
  <c r="P48" i="3"/>
  <c r="P50" i="3" s="1"/>
  <c r="P45" i="3"/>
  <c r="P42" i="3"/>
  <c r="P39" i="3"/>
  <c r="P36" i="3"/>
  <c r="P33" i="3"/>
  <c r="P30" i="3"/>
  <c r="P27" i="3"/>
  <c r="P24" i="3"/>
  <c r="P21" i="3"/>
  <c r="P18" i="3"/>
  <c r="P15" i="3"/>
  <c r="P12" i="3"/>
  <c r="P9" i="3"/>
  <c r="P6" i="3"/>
  <c r="P3" i="3"/>
  <c r="P165" i="3" l="1"/>
  <c r="P166" i="3"/>
  <c r="P167" i="3"/>
  <c r="P81" i="3"/>
  <c r="P104" i="3"/>
  <c r="P116" i="3"/>
  <c r="P140" i="3"/>
  <c r="P152" i="3"/>
  <c r="P35" i="3"/>
  <c r="P113" i="3"/>
  <c r="P125" i="3"/>
  <c r="P137" i="3"/>
  <c r="P161" i="3"/>
  <c r="P119" i="3"/>
  <c r="P131" i="3"/>
  <c r="P143" i="3"/>
  <c r="P155" i="3"/>
  <c r="P158" i="3"/>
  <c r="P5" i="3"/>
  <c r="P29" i="3"/>
  <c r="P59" i="3"/>
  <c r="P149" i="3"/>
  <c r="P32" i="3"/>
  <c r="P134" i="3"/>
  <c r="P128" i="3"/>
  <c r="P53" i="3"/>
  <c r="P122" i="3"/>
  <c r="P110" i="3"/>
  <c r="P98" i="3"/>
  <c r="P68" i="3"/>
  <c r="P146" i="3"/>
  <c r="P11" i="3"/>
  <c r="P38" i="3"/>
  <c r="P56" i="3"/>
  <c r="P8" i="3"/>
  <c r="P101" i="3"/>
  <c r="P23" i="3"/>
  <c r="P44" i="3"/>
  <c r="P62" i="3"/>
  <c r="P74" i="3"/>
  <c r="P77" i="3"/>
  <c r="P41" i="3"/>
  <c r="P95" i="3"/>
  <c r="P107" i="3"/>
  <c r="P13" i="3"/>
  <c r="P14" i="3" s="1"/>
  <c r="P26" i="3"/>
  <c r="P47" i="3"/>
  <c r="P65" i="3"/>
  <c r="P71" i="3"/>
  <c r="P92" i="3"/>
  <c r="P17" i="3"/>
  <c r="P20" i="3"/>
  <c r="E14" i="3"/>
  <c r="P89" i="3"/>
  <c r="D17" i="3"/>
  <c r="P83" i="3" l="1"/>
  <c r="P84" i="3" s="1"/>
  <c r="P168" i="3"/>
</calcChain>
</file>

<file path=xl/sharedStrings.xml><?xml version="1.0" encoding="utf-8"?>
<sst xmlns="http://schemas.openxmlformats.org/spreadsheetml/2006/main" count="229" uniqueCount="67">
  <si>
    <t>Peek &amp; Cloppenburg KG Nord</t>
  </si>
  <si>
    <t>LIDL Dienstleistung GmbH &amp; Co. KG</t>
  </si>
  <si>
    <t>Audi AG</t>
  </si>
  <si>
    <t>Jawoll Vertriebs GmbH</t>
  </si>
  <si>
    <t>Dirk Rossmann GmbH</t>
  </si>
  <si>
    <t>EDEKA NORD</t>
  </si>
  <si>
    <t>toom Baumarkt GmbH</t>
  </si>
  <si>
    <t>Hamburg Messe und Congress</t>
  </si>
  <si>
    <t>Saturn Electro-Handelsgesells. mbH</t>
  </si>
  <si>
    <t>Höffner Möbelgesellschaft</t>
  </si>
  <si>
    <t>Aldi GmbH &amp; Co. KG</t>
  </si>
  <si>
    <t>Fielmann AG</t>
  </si>
  <si>
    <t>REWE Zentral AG</t>
  </si>
  <si>
    <t>AOK - Die Gesundheitskasse</t>
  </si>
  <si>
    <t>Hammer</t>
  </si>
  <si>
    <t>EWE AG</t>
  </si>
  <si>
    <t>Bundesministerium für Gesundheit</t>
  </si>
  <si>
    <t>Combi-Verbrauchermarkt</t>
  </si>
  <si>
    <t>Staatliches Baumanagement Elbe-Weser</t>
  </si>
  <si>
    <t>Thalia Holding GmbH</t>
  </si>
  <si>
    <t>Kaufland Dienstleistung GmbH&amp;CO KG</t>
  </si>
  <si>
    <t>XLDP Handels GmbH &amp; Co. KG</t>
  </si>
  <si>
    <t>WALBUSCH</t>
  </si>
  <si>
    <t>trendtours Touristik GmbH</t>
  </si>
  <si>
    <t>Niedersachsentarif GmbH (NITAG)</t>
  </si>
  <si>
    <t>Medico-Lab GmbH</t>
  </si>
  <si>
    <t>Intersport Deutschland eG</t>
  </si>
  <si>
    <t>Hannover Marketing und</t>
  </si>
  <si>
    <t>dm-drogerie markt GmbH + Co. KG</t>
  </si>
  <si>
    <t>Astoria Reisebüro GmbH</t>
  </si>
  <si>
    <t>Aktion Mensch e.V.</t>
  </si>
  <si>
    <t>A N Z E I G E N</t>
  </si>
  <si>
    <t>B E I L A G E N</t>
  </si>
  <si>
    <t>Jan.</t>
  </si>
  <si>
    <t>Feb.</t>
  </si>
  <si>
    <t>März</t>
  </si>
  <si>
    <t>April</t>
  </si>
  <si>
    <t>Mai</t>
  </si>
  <si>
    <t>Juni</t>
  </si>
  <si>
    <t>Juli</t>
  </si>
  <si>
    <t>Aug.</t>
  </si>
  <si>
    <t>Sept.</t>
  </si>
  <si>
    <t>Okt.</t>
  </si>
  <si>
    <t>Nov.</t>
  </si>
  <si>
    <t>Dez.</t>
  </si>
  <si>
    <t>Diff.</t>
  </si>
  <si>
    <t>gesamt</t>
  </si>
  <si>
    <t>2020 gesamt</t>
  </si>
  <si>
    <t>2020</t>
  </si>
  <si>
    <t>2021</t>
  </si>
  <si>
    <t>BMW Bayerische Motorenwerke AG</t>
  </si>
  <si>
    <t>Presse- und Informationsamt</t>
  </si>
  <si>
    <t>Niedersächsische Staatskanzlei</t>
  </si>
  <si>
    <t>Bundesnetzagentur (BNetzA)</t>
  </si>
  <si>
    <t>EnBW Energie Baden-Württemberg AG</t>
  </si>
  <si>
    <t>Möbelhaus Käthe Meyerhoff GmbH</t>
  </si>
  <si>
    <t>Wohnmobilcenter Am Wasserturm e.K.</t>
  </si>
  <si>
    <t>R. Schröder GmbH</t>
  </si>
  <si>
    <t>BZgA Bundeszentrale für ges. Aufkl.</t>
  </si>
  <si>
    <t>MITGAS Mitteldeutsche Gasversorgung</t>
  </si>
  <si>
    <t>AIDA Cruises - Pressestelle</t>
  </si>
  <si>
    <t>Finnlines Oyj Plc</t>
  </si>
  <si>
    <t>Postcode Lotterie DT gGmbH</t>
  </si>
  <si>
    <t>Arbeitsgemeinschaft Reiseanzeigenp.</t>
  </si>
  <si>
    <t>2021 gesamt</t>
  </si>
  <si>
    <t>Restliche Anzeigenkunden</t>
  </si>
  <si>
    <t>Restliche Beilagenkunden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</si>
</sst>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Arial"/>
      <family val="2"/>
    </font>
    <font>
      <sz val="9"/>
      <color theme="1" tint="0.499984740745262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sz val="9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left"/>
    </xf>
    <xf numFmtId="0" fontId="21" fillId="0" borderId="0" xfId="0" applyFont="1"/>
    <xf numFmtId="0" fontId="19" fillId="0" borderId="0" xfId="0" applyFont="1" applyFill="1"/>
    <xf numFmtId="0" fontId="20" fillId="0" borderId="0" xfId="0" applyFont="1"/>
    <xf numFmtId="0" fontId="20" fillId="0" borderId="0" xfId="0" applyFont="1" applyAlignment="1">
      <alignment horizontal="left"/>
    </xf>
    <xf numFmtId="0" fontId="18" fillId="0" borderId="0" xfId="0" applyFont="1"/>
    <xf numFmtId="0" fontId="18" fillId="0" borderId="10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49" fontId="20" fillId="34" borderId="11" xfId="0" applyNumberFormat="1" applyFont="1" applyFill="1" applyBorder="1" applyAlignment="1">
      <alignment horizontal="left" vertical="center" wrapText="1"/>
    </xf>
    <xf numFmtId="49" fontId="18" fillId="34" borderId="13" xfId="0" applyNumberFormat="1" applyFont="1" applyFill="1" applyBorder="1" applyAlignment="1">
      <alignment horizontal="left" vertical="center" wrapText="1"/>
    </xf>
    <xf numFmtId="0" fontId="20" fillId="0" borderId="14" xfId="0" applyFont="1" applyBorder="1"/>
    <xf numFmtId="44" fontId="20" fillId="0" borderId="0" xfId="0" applyNumberFormat="1" applyFont="1"/>
    <xf numFmtId="49" fontId="20" fillId="0" borderId="0" xfId="0" applyNumberFormat="1" applyFont="1" applyAlignment="1">
      <alignment horizontal="left" vertical="center" wrapText="1"/>
    </xf>
    <xf numFmtId="0" fontId="18" fillId="0" borderId="12" xfId="0" applyFont="1" applyFill="1" applyBorder="1" applyAlignment="1">
      <alignment horizontal="center"/>
    </xf>
    <xf numFmtId="0" fontId="20" fillId="0" borderId="14" xfId="0" applyFont="1" applyFill="1" applyBorder="1"/>
    <xf numFmtId="0" fontId="20" fillId="0" borderId="0" xfId="0" applyFont="1" applyFill="1"/>
    <xf numFmtId="164" fontId="20" fillId="0" borderId="0" xfId="42" applyNumberFormat="1" applyFont="1"/>
    <xf numFmtId="164" fontId="20" fillId="0" borderId="0" xfId="42" applyNumberFormat="1" applyFont="1" applyFill="1" applyAlignment="1">
      <alignment horizontal="right" vertical="center" wrapText="1"/>
    </xf>
    <xf numFmtId="164" fontId="18" fillId="0" borderId="0" xfId="42" applyNumberFormat="1" applyFont="1" applyAlignment="1">
      <alignment horizontal="right" vertical="center" wrapText="1"/>
    </xf>
    <xf numFmtId="164" fontId="20" fillId="0" borderId="13" xfId="42" applyNumberFormat="1" applyFont="1" applyBorder="1"/>
    <xf numFmtId="164" fontId="20" fillId="0" borderId="13" xfId="42" applyNumberFormat="1" applyFont="1" applyFill="1" applyBorder="1" applyAlignment="1">
      <alignment horizontal="right" vertical="center" wrapText="1"/>
    </xf>
    <xf numFmtId="164" fontId="23" fillId="0" borderId="10" xfId="42" applyNumberFormat="1" applyFont="1" applyFill="1" applyBorder="1" applyAlignment="1">
      <alignment horizontal="right" vertical="center" wrapText="1"/>
    </xf>
    <xf numFmtId="164" fontId="24" fillId="0" borderId="10" xfId="42" applyNumberFormat="1" applyFont="1" applyFill="1" applyBorder="1" applyAlignment="1">
      <alignment horizontal="right" vertical="center" wrapText="1"/>
    </xf>
    <xf numFmtId="164" fontId="23" fillId="0" borderId="10" xfId="42" applyNumberFormat="1" applyFont="1" applyFill="1" applyBorder="1"/>
    <xf numFmtId="49" fontId="18" fillId="0" borderId="14" xfId="0" applyNumberFormat="1" applyFont="1" applyFill="1" applyBorder="1" applyAlignment="1">
      <alignment horizontal="left" vertical="center" wrapText="1"/>
    </xf>
    <xf numFmtId="164" fontId="18" fillId="0" borderId="13" xfId="42" applyNumberFormat="1" applyFont="1" applyFill="1" applyBorder="1" applyAlignment="1">
      <alignment horizontal="right" vertical="center" wrapText="1"/>
    </xf>
    <xf numFmtId="164" fontId="19" fillId="33" borderId="10" xfId="42" applyNumberFormat="1" applyFont="1" applyFill="1" applyBorder="1" applyAlignment="1">
      <alignment horizontal="right" vertical="center" wrapText="1"/>
    </xf>
    <xf numFmtId="164" fontId="21" fillId="33" borderId="10" xfId="42" applyNumberFormat="1" applyFont="1" applyFill="1" applyBorder="1" applyAlignment="1">
      <alignment horizontal="right" vertical="center" wrapText="1"/>
    </xf>
    <xf numFmtId="164" fontId="23" fillId="0" borderId="16" xfId="42" applyNumberFormat="1" applyFont="1" applyFill="1" applyBorder="1" applyAlignment="1">
      <alignment horizontal="right" vertical="center" wrapText="1"/>
    </xf>
    <xf numFmtId="164" fontId="24" fillId="0" borderId="16" xfId="42" applyNumberFormat="1" applyFont="1" applyFill="1" applyBorder="1" applyAlignment="1">
      <alignment horizontal="right" vertical="center" wrapText="1"/>
    </xf>
    <xf numFmtId="49" fontId="20" fillId="0" borderId="10" xfId="0" applyNumberFormat="1" applyFont="1" applyBorder="1" applyAlignment="1">
      <alignment horizontal="left" vertical="center" wrapText="1"/>
    </xf>
    <xf numFmtId="164" fontId="23" fillId="0" borderId="12" xfId="42" applyNumberFormat="1" applyFont="1" applyFill="1" applyBorder="1" applyAlignment="1">
      <alignment horizontal="right" vertical="center" wrapText="1"/>
    </xf>
    <xf numFmtId="164" fontId="23" fillId="0" borderId="15" xfId="42" applyNumberFormat="1" applyFont="1" applyFill="1" applyBorder="1" applyAlignment="1">
      <alignment horizontal="right" vertical="center" wrapText="1"/>
    </xf>
    <xf numFmtId="164" fontId="23" fillId="0" borderId="12" xfId="42" applyNumberFormat="1" applyFont="1" applyFill="1" applyBorder="1"/>
    <xf numFmtId="0" fontId="20" fillId="0" borderId="10" xfId="0" applyFont="1" applyBorder="1" applyAlignment="1">
      <alignment horizontal="left" vertical="center" wrapText="1"/>
    </xf>
    <xf numFmtId="49" fontId="20" fillId="35" borderId="10" xfId="0" applyNumberFormat="1" applyFont="1" applyFill="1" applyBorder="1" applyAlignment="1">
      <alignment horizontal="left" vertical="center" wrapText="1"/>
    </xf>
    <xf numFmtId="49" fontId="18" fillId="35" borderId="10" xfId="0" applyNumberFormat="1" applyFont="1" applyFill="1" applyBorder="1" applyAlignment="1">
      <alignment horizontal="left" vertical="center" wrapText="1"/>
    </xf>
    <xf numFmtId="44" fontId="20" fillId="0" borderId="10" xfId="0" applyNumberFormat="1" applyFont="1" applyBorder="1"/>
    <xf numFmtId="164" fontId="19" fillId="33" borderId="10" xfId="42" applyNumberFormat="1" applyFont="1" applyFill="1" applyBorder="1"/>
    <xf numFmtId="164" fontId="21" fillId="33" borderId="10" xfId="42" applyNumberFormat="1" applyFont="1" applyFill="1" applyBorder="1"/>
    <xf numFmtId="164" fontId="19" fillId="36" borderId="10" xfId="42" applyNumberFormat="1" applyFont="1" applyFill="1" applyBorder="1" applyAlignment="1">
      <alignment horizontal="right" vertical="center" wrapText="1"/>
    </xf>
    <xf numFmtId="164" fontId="19" fillId="36" borderId="12" xfId="42" applyNumberFormat="1" applyFont="1" applyFill="1" applyBorder="1" applyAlignment="1">
      <alignment horizontal="right" vertical="center" wrapText="1"/>
    </xf>
    <xf numFmtId="164" fontId="19" fillId="37" borderId="10" xfId="42" applyNumberFormat="1" applyFont="1" applyFill="1" applyBorder="1" applyAlignment="1">
      <alignment horizontal="right" vertical="center" wrapText="1"/>
    </xf>
    <xf numFmtId="164" fontId="19" fillId="36" borderId="10" xfId="42" applyNumberFormat="1" applyFont="1" applyFill="1" applyBorder="1"/>
    <xf numFmtId="164" fontId="19" fillId="37" borderId="10" xfId="42" applyNumberFormat="1" applyFont="1" applyFill="1" applyBorder="1"/>
    <xf numFmtId="164" fontId="20" fillId="0" borderId="10" xfId="42" applyNumberFormat="1" applyFont="1" applyBorder="1"/>
    <xf numFmtId="164" fontId="20" fillId="0" borderId="10" xfId="42" applyNumberFormat="1" applyFont="1" applyFill="1" applyBorder="1" applyAlignment="1">
      <alignment horizontal="right" vertical="center" wrapText="1"/>
    </xf>
    <xf numFmtId="164" fontId="18" fillId="0" borderId="10" xfId="42" applyNumberFormat="1" applyFont="1" applyBorder="1" applyAlignment="1">
      <alignment horizontal="right" vertical="center" wrapText="1"/>
    </xf>
    <xf numFmtId="164" fontId="20" fillId="36" borderId="10" xfId="42" applyNumberFormat="1" applyFont="1" applyFill="1" applyBorder="1"/>
    <xf numFmtId="164" fontId="20" fillId="37" borderId="10" xfId="42" applyNumberFormat="1" applyFont="1" applyFill="1" applyBorder="1"/>
    <xf numFmtId="164" fontId="20" fillId="33" borderId="10" xfId="42" applyNumberFormat="1" applyFont="1" applyFill="1" applyBorder="1"/>
    <xf numFmtId="164" fontId="20" fillId="33" borderId="10" xfId="42" applyNumberFormat="1" applyFont="1" applyFill="1" applyBorder="1" applyAlignment="1">
      <alignment horizontal="right" vertical="center" wrapText="1"/>
    </xf>
    <xf numFmtId="164" fontId="18" fillId="33" borderId="10" xfId="42" applyNumberFormat="1" applyFont="1" applyFill="1" applyBorder="1" applyAlignment="1">
      <alignment horizontal="right" vertical="center" wrapText="1"/>
    </xf>
    <xf numFmtId="164" fontId="23" fillId="38" borderId="16" xfId="42" applyNumberFormat="1" applyFont="1" applyFill="1" applyBorder="1" applyAlignment="1">
      <alignment horizontal="left" vertical="center" wrapText="1"/>
    </xf>
    <xf numFmtId="164" fontId="24" fillId="38" borderId="15" xfId="42" applyNumberFormat="1" applyFont="1" applyFill="1" applyBorder="1" applyAlignment="1">
      <alignment horizontal="right" vertical="center" wrapText="1"/>
    </xf>
    <xf numFmtId="164" fontId="20" fillId="38" borderId="16" xfId="42" applyNumberFormat="1" applyFont="1" applyFill="1" applyBorder="1" applyAlignment="1">
      <alignment horizontal="left" vertical="center" wrapText="1"/>
    </xf>
    <xf numFmtId="164" fontId="18" fillId="38" borderId="15" xfId="42" applyNumberFormat="1" applyFont="1" applyFill="1" applyBorder="1" applyAlignment="1">
      <alignment horizontal="right" vertical="center" wrapText="1"/>
    </xf>
    <xf numFmtId="164" fontId="23" fillId="39" borderId="10" xfId="42" applyNumberFormat="1" applyFont="1" applyFill="1" applyBorder="1" applyAlignment="1">
      <alignment horizontal="left" vertical="center" wrapText="1"/>
    </xf>
    <xf numFmtId="8" fontId="18" fillId="39" borderId="12" xfId="0" applyNumberFormat="1" applyFont="1" applyFill="1" applyBorder="1" applyAlignment="1">
      <alignment horizontal="right" vertical="center" wrapText="1"/>
    </xf>
    <xf numFmtId="164" fontId="20" fillId="39" borderId="16" xfId="42" applyNumberFormat="1" applyFont="1" applyFill="1" applyBorder="1" applyAlignment="1">
      <alignment horizontal="left" vertical="center" wrapText="1"/>
    </xf>
    <xf numFmtId="8" fontId="18" fillId="39" borderId="15" xfId="0" applyNumberFormat="1" applyFont="1" applyFill="1" applyBorder="1" applyAlignment="1">
      <alignment horizontal="right" vertical="center" wrapText="1"/>
    </xf>
    <xf numFmtId="8" fontId="20" fillId="39" borderId="16" xfId="0" applyNumberFormat="1" applyFont="1" applyFill="1" applyBorder="1" applyAlignment="1">
      <alignment horizontal="left" vertical="center" wrapText="1"/>
    </xf>
    <xf numFmtId="164" fontId="18" fillId="33" borderId="10" xfId="42" applyNumberFormat="1" applyFont="1" applyFill="1" applyBorder="1"/>
    <xf numFmtId="0" fontId="25" fillId="39" borderId="11" xfId="0" applyFont="1" applyFill="1" applyBorder="1" applyAlignment="1">
      <alignment horizontal="center" vertical="center" wrapText="1"/>
    </xf>
    <xf numFmtId="0" fontId="25" fillId="39" borderId="17" xfId="0" applyFont="1" applyFill="1" applyBorder="1" applyAlignment="1">
      <alignment horizontal="center" vertical="center" wrapText="1"/>
    </xf>
    <xf numFmtId="0" fontId="25" fillId="39" borderId="16" xfId="0" applyFont="1" applyFill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left" vertical="center" wrapText="1"/>
    </xf>
    <xf numFmtId="49" fontId="22" fillId="0" borderId="10" xfId="0" applyNumberFormat="1" applyFont="1" applyFill="1" applyBorder="1" applyAlignment="1">
      <alignment horizontal="left" vertical="center" wrapText="1"/>
    </xf>
    <xf numFmtId="49" fontId="22" fillId="0" borderId="12" xfId="0" applyNumberFormat="1" applyFont="1" applyFill="1" applyBorder="1" applyAlignment="1">
      <alignment horizontal="left" vertical="center" wrapText="1"/>
    </xf>
    <xf numFmtId="0" fontId="20" fillId="35" borderId="10" xfId="0" applyFont="1" applyFill="1" applyBorder="1" applyAlignment="1">
      <alignment horizontal="left" vertical="center" wrapText="1"/>
    </xf>
    <xf numFmtId="0" fontId="20" fillId="34" borderId="10" xfId="0" applyFont="1" applyFill="1" applyBorder="1" applyAlignment="1">
      <alignment horizontal="left" vertical="center" wrapText="1"/>
    </xf>
    <xf numFmtId="0" fontId="20" fillId="38" borderId="11" xfId="0" applyFont="1" applyFill="1" applyBorder="1" applyAlignment="1">
      <alignment horizontal="center" vertical="center" wrapText="1"/>
    </xf>
    <xf numFmtId="0" fontId="20" fillId="38" borderId="17" xfId="0" applyFont="1" applyFill="1" applyBorder="1" applyAlignment="1">
      <alignment horizontal="center" vertical="center" wrapText="1"/>
    </xf>
    <xf numFmtId="0" fontId="20" fillId="38" borderId="16" xfId="0" applyFont="1" applyFill="1" applyBorder="1" applyAlignment="1">
      <alignment horizontal="center" vertical="center" wrapText="1"/>
    </xf>
    <xf numFmtId="164" fontId="19" fillId="40" borderId="10" xfId="42" applyNumberFormat="1" applyFont="1" applyFill="1" applyBorder="1" applyAlignment="1">
      <alignment horizontal="right" vertical="center" wrapText="1"/>
    </xf>
    <xf numFmtId="164" fontId="19" fillId="40" borderId="10" xfId="42" applyNumberFormat="1" applyFont="1" applyFill="1" applyBorder="1"/>
    <xf numFmtId="164" fontId="20" fillId="40" borderId="10" xfId="42" applyNumberFormat="1" applyFont="1" applyFill="1" applyBorder="1"/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ährung" xfId="42" builtinId="4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D6CC8-8563-6F48-B12F-A6B39ABF34A5}">
  <dimension ref="A1:Q168"/>
  <sheetViews>
    <sheetView tabSelected="1" zoomScale="150" zoomScaleNormal="150" workbookViewId="0">
      <selection activeCell="B1" sqref="B1"/>
    </sheetView>
  </sheetViews>
  <sheetFormatPr baseColWidth="10" defaultRowHeight="12" x14ac:dyDescent="0.15"/>
  <cols>
    <col min="1" max="1" width="2.83203125" style="2" bestFit="1" customWidth="1"/>
    <col min="2" max="2" width="26.33203125" style="2" bestFit="1" customWidth="1"/>
    <col min="3" max="3" width="4.5" style="1" bestFit="1" customWidth="1"/>
    <col min="4" max="12" width="11" style="1" customWidth="1"/>
    <col min="13" max="13" width="11.1640625" style="1" customWidth="1"/>
    <col min="14" max="15" width="11.1640625" style="4" customWidth="1"/>
    <col min="16" max="16" width="11" style="3" bestFit="1" customWidth="1"/>
    <col min="17" max="17" width="3.83203125" style="1" customWidth="1"/>
    <col min="18" max="16384" width="10.83203125" style="1"/>
  </cols>
  <sheetData>
    <row r="1" spans="1:17" ht="13" customHeight="1" x14ac:dyDescent="0.15">
      <c r="A1" s="6"/>
      <c r="B1" s="6"/>
      <c r="C1" s="8"/>
      <c r="D1" s="9" t="s">
        <v>33</v>
      </c>
      <c r="E1" s="9" t="s">
        <v>34</v>
      </c>
      <c r="F1" s="9" t="s">
        <v>35</v>
      </c>
      <c r="G1" s="9" t="s">
        <v>36</v>
      </c>
      <c r="H1" s="9" t="s">
        <v>37</v>
      </c>
      <c r="I1" s="9" t="s">
        <v>38</v>
      </c>
      <c r="J1" s="9" t="s">
        <v>39</v>
      </c>
      <c r="K1" s="9" t="s">
        <v>40</v>
      </c>
      <c r="L1" s="9" t="s">
        <v>41</v>
      </c>
      <c r="M1" s="9" t="s">
        <v>42</v>
      </c>
      <c r="N1" s="9" t="s">
        <v>43</v>
      </c>
      <c r="O1" s="15" t="s">
        <v>44</v>
      </c>
      <c r="P1" s="9" t="s">
        <v>46</v>
      </c>
      <c r="Q1" s="5"/>
    </row>
    <row r="2" spans="1:17" ht="13" customHeight="1" x14ac:dyDescent="0.15">
      <c r="A2" s="10"/>
      <c r="B2" s="11" t="s">
        <v>31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6"/>
      <c r="P2" s="26"/>
      <c r="Q2" s="5"/>
    </row>
    <row r="3" spans="1:17" ht="13" customHeight="1" x14ac:dyDescent="0.15">
      <c r="A3" s="72">
        <v>1</v>
      </c>
      <c r="B3" s="70" t="s">
        <v>15</v>
      </c>
      <c r="C3" s="32" t="s">
        <v>48</v>
      </c>
      <c r="D3" s="33">
        <v>0</v>
      </c>
      <c r="E3" s="23">
        <v>11074.43</v>
      </c>
      <c r="F3" s="23">
        <v>0</v>
      </c>
      <c r="G3" s="23">
        <v>14744.87</v>
      </c>
      <c r="H3" s="23">
        <v>0</v>
      </c>
      <c r="I3" s="23">
        <v>6052.12</v>
      </c>
      <c r="J3" s="23">
        <v>4572.5200000000004</v>
      </c>
      <c r="K3" s="23">
        <v>13551.06</v>
      </c>
      <c r="L3" s="23">
        <v>6527.25</v>
      </c>
      <c r="M3" s="23">
        <v>20843.05</v>
      </c>
      <c r="N3" s="23">
        <v>61878.21</v>
      </c>
      <c r="O3" s="23">
        <v>49105.97</v>
      </c>
      <c r="P3" s="24">
        <f>SUM(D3:O3)</f>
        <v>188349.48</v>
      </c>
      <c r="Q3" s="13"/>
    </row>
    <row r="4" spans="1:17" ht="13" customHeight="1" x14ac:dyDescent="0.15">
      <c r="A4" s="72"/>
      <c r="B4" s="70"/>
      <c r="C4" s="32" t="s">
        <v>49</v>
      </c>
      <c r="D4" s="42">
        <v>6921.95</v>
      </c>
      <c r="E4" s="42">
        <v>30419.97</v>
      </c>
      <c r="F4" s="42">
        <v>6883.06</v>
      </c>
      <c r="G4" s="42">
        <v>19064.189999999999</v>
      </c>
      <c r="H4" s="42">
        <v>10651.03</v>
      </c>
      <c r="I4" s="42">
        <v>11199.29</v>
      </c>
      <c r="J4" s="42">
        <v>16796.71</v>
      </c>
      <c r="K4" s="44">
        <v>8061.35</v>
      </c>
      <c r="L4" s="44">
        <v>0</v>
      </c>
      <c r="M4" s="42">
        <v>50726.12</v>
      </c>
      <c r="N4" s="42">
        <v>69735.05</v>
      </c>
      <c r="O4" s="28">
        <v>15000</v>
      </c>
      <c r="P4" s="29">
        <f>SUM(D4:O4)</f>
        <v>245458.71999999997</v>
      </c>
      <c r="Q4" s="13"/>
    </row>
    <row r="5" spans="1:17" ht="13" customHeight="1" x14ac:dyDescent="0.15">
      <c r="A5" s="72"/>
      <c r="B5" s="70"/>
      <c r="C5" s="32" t="s">
        <v>45</v>
      </c>
      <c r="D5" s="42">
        <f>D4-D3</f>
        <v>6921.95</v>
      </c>
      <c r="E5" s="42">
        <f t="shared" ref="E5:P5" si="0">E4-E3</f>
        <v>19345.54</v>
      </c>
      <c r="F5" s="42">
        <f t="shared" si="0"/>
        <v>6883.06</v>
      </c>
      <c r="G5" s="42">
        <f t="shared" si="0"/>
        <v>4319.3199999999979</v>
      </c>
      <c r="H5" s="42">
        <f t="shared" si="0"/>
        <v>10651.03</v>
      </c>
      <c r="I5" s="42">
        <f t="shared" si="0"/>
        <v>5147.170000000001</v>
      </c>
      <c r="J5" s="42">
        <f t="shared" si="0"/>
        <v>12224.189999999999</v>
      </c>
      <c r="K5" s="44">
        <f t="shared" si="0"/>
        <v>-5489.7099999999991</v>
      </c>
      <c r="L5" s="44">
        <f t="shared" si="0"/>
        <v>-6527.25</v>
      </c>
      <c r="M5" s="42">
        <f t="shared" si="0"/>
        <v>29883.070000000003</v>
      </c>
      <c r="N5" s="42">
        <f t="shared" si="0"/>
        <v>7856.8400000000038</v>
      </c>
      <c r="O5" s="28">
        <f t="shared" si="0"/>
        <v>-34105.97</v>
      </c>
      <c r="P5" s="29">
        <f t="shared" si="0"/>
        <v>57109.239999999962</v>
      </c>
      <c r="Q5" s="13"/>
    </row>
    <row r="6" spans="1:17" ht="13" customHeight="1" x14ac:dyDescent="0.15">
      <c r="A6" s="72">
        <v>2</v>
      </c>
      <c r="B6" s="70" t="s">
        <v>12</v>
      </c>
      <c r="C6" s="32" t="s">
        <v>48</v>
      </c>
      <c r="D6" s="33">
        <v>0</v>
      </c>
      <c r="E6" s="23">
        <v>0</v>
      </c>
      <c r="F6" s="23">
        <v>14587.24</v>
      </c>
      <c r="G6" s="23">
        <v>29325.439999999999</v>
      </c>
      <c r="H6" s="23">
        <v>10940.06</v>
      </c>
      <c r="I6" s="23">
        <v>15552.51</v>
      </c>
      <c r="J6" s="23">
        <v>16519.259999999998</v>
      </c>
      <c r="K6" s="23">
        <v>0</v>
      </c>
      <c r="L6" s="23">
        <v>7292.88</v>
      </c>
      <c r="M6" s="23">
        <v>15063.18</v>
      </c>
      <c r="N6" s="23">
        <v>3646.44</v>
      </c>
      <c r="O6" s="23">
        <v>17426.09</v>
      </c>
      <c r="P6" s="24">
        <f>SUM(D6:O6)</f>
        <v>130353.1</v>
      </c>
      <c r="Q6" s="13"/>
    </row>
    <row r="7" spans="1:17" ht="13" customHeight="1" x14ac:dyDescent="0.15">
      <c r="A7" s="72"/>
      <c r="B7" s="70"/>
      <c r="C7" s="32" t="s">
        <v>49</v>
      </c>
      <c r="D7" s="42">
        <v>0</v>
      </c>
      <c r="E7" s="42">
        <v>0</v>
      </c>
      <c r="F7" s="44">
        <v>11222.52</v>
      </c>
      <c r="G7" s="44">
        <v>3740.84</v>
      </c>
      <c r="H7" s="42">
        <v>14963.36</v>
      </c>
      <c r="I7" s="44">
        <v>7481.68</v>
      </c>
      <c r="J7" s="44">
        <v>4797.5600000000004</v>
      </c>
      <c r="K7" s="42">
        <v>3740.84</v>
      </c>
      <c r="L7" s="42">
        <v>8583.85</v>
      </c>
      <c r="M7" s="44">
        <v>-6936.24</v>
      </c>
      <c r="N7" s="44">
        <v>3046.12</v>
      </c>
      <c r="O7" s="28">
        <v>8000</v>
      </c>
      <c r="P7" s="29">
        <f>SUM(D7:O7)</f>
        <v>58640.530000000006</v>
      </c>
      <c r="Q7" s="13"/>
    </row>
    <row r="8" spans="1:17" ht="13" customHeight="1" x14ac:dyDescent="0.15">
      <c r="A8" s="72"/>
      <c r="B8" s="70"/>
      <c r="C8" s="32" t="s">
        <v>45</v>
      </c>
      <c r="D8" s="42">
        <f>D7-D6</f>
        <v>0</v>
      </c>
      <c r="E8" s="42">
        <f t="shared" ref="E8:P8" si="1">E7-E6</f>
        <v>0</v>
      </c>
      <c r="F8" s="44">
        <f t="shared" si="1"/>
        <v>-3364.7199999999993</v>
      </c>
      <c r="G8" s="44">
        <f t="shared" si="1"/>
        <v>-25584.6</v>
      </c>
      <c r="H8" s="42">
        <f t="shared" si="1"/>
        <v>4023.3000000000011</v>
      </c>
      <c r="I8" s="44">
        <f t="shared" si="1"/>
        <v>-8070.83</v>
      </c>
      <c r="J8" s="44">
        <f t="shared" si="1"/>
        <v>-11721.699999999997</v>
      </c>
      <c r="K8" s="42">
        <f t="shared" si="1"/>
        <v>3740.84</v>
      </c>
      <c r="L8" s="42">
        <f t="shared" si="1"/>
        <v>1290.9700000000003</v>
      </c>
      <c r="M8" s="44">
        <f t="shared" si="1"/>
        <v>-21999.42</v>
      </c>
      <c r="N8" s="44">
        <f t="shared" si="1"/>
        <v>-600.32000000000016</v>
      </c>
      <c r="O8" s="28">
        <f t="shared" si="1"/>
        <v>-9426.09</v>
      </c>
      <c r="P8" s="29">
        <f t="shared" si="1"/>
        <v>-71712.570000000007</v>
      </c>
      <c r="Q8" s="13"/>
    </row>
    <row r="9" spans="1:17" ht="13" customHeight="1" x14ac:dyDescent="0.15">
      <c r="A9" s="72">
        <v>3</v>
      </c>
      <c r="B9" s="70" t="s">
        <v>16</v>
      </c>
      <c r="C9" s="32" t="s">
        <v>48</v>
      </c>
      <c r="D9" s="3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6857.08</v>
      </c>
      <c r="K9" s="23">
        <v>6857.08</v>
      </c>
      <c r="L9" s="23">
        <v>6367.28</v>
      </c>
      <c r="M9" s="23">
        <v>12734.56</v>
      </c>
      <c r="N9" s="23">
        <v>37296.949999999997</v>
      </c>
      <c r="O9" s="23">
        <v>31836.400000000001</v>
      </c>
      <c r="P9" s="24">
        <f>SUM(D9:O9)</f>
        <v>101949.35</v>
      </c>
      <c r="Q9" s="13"/>
    </row>
    <row r="10" spans="1:17" ht="13" customHeight="1" x14ac:dyDescent="0.15">
      <c r="A10" s="72"/>
      <c r="B10" s="70"/>
      <c r="C10" s="32" t="s">
        <v>49</v>
      </c>
      <c r="D10" s="42">
        <v>33658.85</v>
      </c>
      <c r="E10" s="42">
        <v>29293.32</v>
      </c>
      <c r="F10" s="42">
        <v>48928.22</v>
      </c>
      <c r="G10" s="42">
        <v>43216.9</v>
      </c>
      <c r="H10" s="42">
        <v>36351.980000000003</v>
      </c>
      <c r="I10" s="42">
        <v>36426.36</v>
      </c>
      <c r="J10" s="42">
        <v>6954.63</v>
      </c>
      <c r="K10" s="44">
        <v>0</v>
      </c>
      <c r="L10" s="42">
        <v>49748.480000000003</v>
      </c>
      <c r="M10" s="44">
        <v>0</v>
      </c>
      <c r="N10" s="42">
        <v>47608.639999999999</v>
      </c>
      <c r="O10" s="28">
        <v>11000</v>
      </c>
      <c r="P10" s="29">
        <f>SUM(D10:O10)</f>
        <v>343187.38</v>
      </c>
      <c r="Q10" s="13"/>
    </row>
    <row r="11" spans="1:17" ht="13" customHeight="1" x14ac:dyDescent="0.15">
      <c r="A11" s="72"/>
      <c r="B11" s="70"/>
      <c r="C11" s="32" t="s">
        <v>45</v>
      </c>
      <c r="D11" s="42">
        <f>D10-D9</f>
        <v>33658.85</v>
      </c>
      <c r="E11" s="42">
        <f t="shared" ref="E11:P11" si="2">E10-E9</f>
        <v>29293.32</v>
      </c>
      <c r="F11" s="42">
        <f t="shared" si="2"/>
        <v>48928.22</v>
      </c>
      <c r="G11" s="42">
        <f t="shared" si="2"/>
        <v>43216.9</v>
      </c>
      <c r="H11" s="42">
        <f t="shared" si="2"/>
        <v>36351.980000000003</v>
      </c>
      <c r="I11" s="42">
        <f t="shared" si="2"/>
        <v>36426.36</v>
      </c>
      <c r="J11" s="42">
        <f t="shared" si="2"/>
        <v>97.550000000000182</v>
      </c>
      <c r="K11" s="44">
        <f t="shared" si="2"/>
        <v>-6857.08</v>
      </c>
      <c r="L11" s="42">
        <f t="shared" si="2"/>
        <v>43381.200000000004</v>
      </c>
      <c r="M11" s="44">
        <f t="shared" si="2"/>
        <v>-12734.56</v>
      </c>
      <c r="N11" s="42">
        <f t="shared" si="2"/>
        <v>10311.690000000002</v>
      </c>
      <c r="O11" s="28">
        <f t="shared" si="2"/>
        <v>-20836.400000000001</v>
      </c>
      <c r="P11" s="29">
        <f t="shared" si="2"/>
        <v>241238.03</v>
      </c>
      <c r="Q11" s="13"/>
    </row>
    <row r="12" spans="1:17" ht="13" customHeight="1" x14ac:dyDescent="0.15">
      <c r="A12" s="72">
        <v>4</v>
      </c>
      <c r="B12" s="70" t="s">
        <v>5</v>
      </c>
      <c r="C12" s="32" t="s">
        <v>48</v>
      </c>
      <c r="D12" s="33">
        <v>13347.4</v>
      </c>
      <c r="E12" s="23">
        <v>13570.9</v>
      </c>
      <c r="F12" s="23">
        <v>11096.26</v>
      </c>
      <c r="G12" s="23">
        <v>5355.05</v>
      </c>
      <c r="H12" s="23">
        <v>4053.98</v>
      </c>
      <c r="I12" s="23">
        <v>7023.06</v>
      </c>
      <c r="J12" s="23">
        <v>5536.28</v>
      </c>
      <c r="K12" s="23">
        <v>2989.72</v>
      </c>
      <c r="L12" s="23">
        <v>2989.72</v>
      </c>
      <c r="M12" s="23">
        <v>4791.92</v>
      </c>
      <c r="N12" s="23">
        <v>6254.14</v>
      </c>
      <c r="O12" s="23">
        <v>5604.19</v>
      </c>
      <c r="P12" s="24">
        <f>SUM(D12:O12)</f>
        <v>82612.62</v>
      </c>
      <c r="Q12" s="13"/>
    </row>
    <row r="13" spans="1:17" ht="13" customHeight="1" x14ac:dyDescent="0.15">
      <c r="A13" s="72"/>
      <c r="B13" s="70"/>
      <c r="C13" s="32" t="s">
        <v>49</v>
      </c>
      <c r="D13" s="43">
        <v>25133.84</v>
      </c>
      <c r="E13" s="42">
        <v>25133.84</v>
      </c>
      <c r="F13" s="42">
        <v>28275.57</v>
      </c>
      <c r="G13" s="42">
        <v>13477.55</v>
      </c>
      <c r="H13" s="42">
        <v>12566.92</v>
      </c>
      <c r="I13" s="42">
        <v>15708.65</v>
      </c>
      <c r="J13" s="42">
        <v>15708.65</v>
      </c>
      <c r="K13" s="42">
        <v>12566.92</v>
      </c>
      <c r="L13" s="42">
        <v>15708.65</v>
      </c>
      <c r="M13" s="42">
        <v>13773.84</v>
      </c>
      <c r="N13" s="42">
        <v>25133.84</v>
      </c>
      <c r="O13" s="28">
        <v>36000</v>
      </c>
      <c r="P13" s="29">
        <f>SUM(D13:O13)</f>
        <v>239188.27</v>
      </c>
      <c r="Q13" s="13"/>
    </row>
    <row r="14" spans="1:17" ht="13" customHeight="1" x14ac:dyDescent="0.15">
      <c r="A14" s="72"/>
      <c r="B14" s="70"/>
      <c r="C14" s="32" t="s">
        <v>45</v>
      </c>
      <c r="D14" s="43">
        <f>D13-D12</f>
        <v>11786.44</v>
      </c>
      <c r="E14" s="42">
        <f t="shared" ref="E14:P14" si="3">E13-E12</f>
        <v>11562.94</v>
      </c>
      <c r="F14" s="42">
        <f t="shared" si="3"/>
        <v>17179.309999999998</v>
      </c>
      <c r="G14" s="42">
        <f t="shared" si="3"/>
        <v>8122.4999999999991</v>
      </c>
      <c r="H14" s="42">
        <f t="shared" si="3"/>
        <v>8512.94</v>
      </c>
      <c r="I14" s="42">
        <f t="shared" si="3"/>
        <v>8685.59</v>
      </c>
      <c r="J14" s="42">
        <f t="shared" si="3"/>
        <v>10172.369999999999</v>
      </c>
      <c r="K14" s="42">
        <f t="shared" si="3"/>
        <v>9577.2000000000007</v>
      </c>
      <c r="L14" s="42">
        <f t="shared" si="3"/>
        <v>12718.93</v>
      </c>
      <c r="M14" s="42">
        <f t="shared" si="3"/>
        <v>8981.92</v>
      </c>
      <c r="N14" s="42">
        <f t="shared" si="3"/>
        <v>18879.7</v>
      </c>
      <c r="O14" s="28">
        <f t="shared" si="3"/>
        <v>30395.81</v>
      </c>
      <c r="P14" s="29">
        <f t="shared" si="3"/>
        <v>156575.65</v>
      </c>
      <c r="Q14" s="13"/>
    </row>
    <row r="15" spans="1:17" ht="13" customHeight="1" x14ac:dyDescent="0.15">
      <c r="A15" s="72">
        <v>5</v>
      </c>
      <c r="B15" s="70" t="s">
        <v>58</v>
      </c>
      <c r="C15" s="32" t="s">
        <v>48</v>
      </c>
      <c r="D15" s="34">
        <v>0</v>
      </c>
      <c r="E15" s="30">
        <v>6857.08</v>
      </c>
      <c r="F15" s="30">
        <v>27428.32</v>
      </c>
      <c r="G15" s="30">
        <v>13228.83</v>
      </c>
      <c r="H15" s="30">
        <v>19979.29</v>
      </c>
      <c r="I15" s="30">
        <v>-541.20000000000005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1">
        <f>SUM(D15:O15)</f>
        <v>66952.320000000007</v>
      </c>
      <c r="Q15" s="13"/>
    </row>
    <row r="16" spans="1:17" ht="13" customHeight="1" x14ac:dyDescent="0.15">
      <c r="A16" s="72"/>
      <c r="B16" s="70"/>
      <c r="C16" s="32" t="s">
        <v>49</v>
      </c>
      <c r="D16" s="42">
        <f>-D15</f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2">
        <v>0</v>
      </c>
      <c r="L16" s="42">
        <v>0</v>
      </c>
      <c r="M16" s="42">
        <v>0</v>
      </c>
      <c r="N16" s="42">
        <v>0</v>
      </c>
      <c r="O16" s="28">
        <v>0</v>
      </c>
      <c r="P16" s="29">
        <f>SUM(D16:O16)</f>
        <v>0</v>
      </c>
      <c r="Q16" s="13"/>
    </row>
    <row r="17" spans="1:17" ht="13" customHeight="1" x14ac:dyDescent="0.15">
      <c r="A17" s="72"/>
      <c r="B17" s="70"/>
      <c r="C17" s="32" t="s">
        <v>45</v>
      </c>
      <c r="D17" s="42">
        <f>D16-D15</f>
        <v>0</v>
      </c>
      <c r="E17" s="44">
        <f t="shared" ref="E17:P17" si="4">E16-E15</f>
        <v>-6857.08</v>
      </c>
      <c r="F17" s="44">
        <f t="shared" si="4"/>
        <v>-27428.32</v>
      </c>
      <c r="G17" s="44">
        <f t="shared" si="4"/>
        <v>-13228.83</v>
      </c>
      <c r="H17" s="44">
        <f t="shared" si="4"/>
        <v>-19979.29</v>
      </c>
      <c r="I17" s="44">
        <f t="shared" si="4"/>
        <v>541.20000000000005</v>
      </c>
      <c r="J17" s="44">
        <f t="shared" si="4"/>
        <v>0</v>
      </c>
      <c r="K17" s="42">
        <f t="shared" si="4"/>
        <v>0</v>
      </c>
      <c r="L17" s="42">
        <f t="shared" si="4"/>
        <v>0</v>
      </c>
      <c r="M17" s="42">
        <f t="shared" si="4"/>
        <v>0</v>
      </c>
      <c r="N17" s="42">
        <f t="shared" si="4"/>
        <v>0</v>
      </c>
      <c r="O17" s="28">
        <f t="shared" si="4"/>
        <v>0</v>
      </c>
      <c r="P17" s="29">
        <f t="shared" si="4"/>
        <v>-66952.320000000007</v>
      </c>
      <c r="Q17" s="13"/>
    </row>
    <row r="18" spans="1:17" ht="13" customHeight="1" x14ac:dyDescent="0.15">
      <c r="A18" s="72">
        <v>6</v>
      </c>
      <c r="B18" s="70" t="s">
        <v>1</v>
      </c>
      <c r="C18" s="32" t="s">
        <v>48</v>
      </c>
      <c r="D18" s="33">
        <v>0</v>
      </c>
      <c r="E18" s="23">
        <v>11454.24</v>
      </c>
      <c r="F18" s="23">
        <v>8011.15</v>
      </c>
      <c r="G18" s="23">
        <v>3204.46</v>
      </c>
      <c r="H18" s="23">
        <v>1602.23</v>
      </c>
      <c r="I18" s="23">
        <v>4806.6899999999996</v>
      </c>
      <c r="J18" s="23">
        <v>3204.46</v>
      </c>
      <c r="K18" s="23">
        <v>4820.5200000000004</v>
      </c>
      <c r="L18" s="23">
        <v>4806.6899999999996</v>
      </c>
      <c r="M18" s="23">
        <v>0</v>
      </c>
      <c r="N18" s="23">
        <v>6408.92</v>
      </c>
      <c r="O18" s="23">
        <v>11215.61</v>
      </c>
      <c r="P18" s="24">
        <f>SUM(D18:O18)</f>
        <v>59534.97</v>
      </c>
      <c r="Q18" s="13"/>
    </row>
    <row r="19" spans="1:17" ht="13" customHeight="1" x14ac:dyDescent="0.15">
      <c r="A19" s="72"/>
      <c r="B19" s="70"/>
      <c r="C19" s="32" t="s">
        <v>49</v>
      </c>
      <c r="D19" s="42">
        <v>3204.46</v>
      </c>
      <c r="E19" s="44">
        <v>6408.92</v>
      </c>
      <c r="F19" s="42">
        <v>9389.85</v>
      </c>
      <c r="G19" s="44">
        <v>0</v>
      </c>
      <c r="H19" s="42">
        <v>7840.7</v>
      </c>
      <c r="I19" s="44">
        <v>0</v>
      </c>
      <c r="J19" s="44">
        <v>3136.28</v>
      </c>
      <c r="K19" s="44">
        <v>1568.14</v>
      </c>
      <c r="L19" s="44">
        <v>3136.28</v>
      </c>
      <c r="M19" s="45">
        <v>3136.28</v>
      </c>
      <c r="N19" s="42">
        <v>7840.7</v>
      </c>
      <c r="O19" s="28">
        <v>8000</v>
      </c>
      <c r="P19" s="29">
        <f>SUM(D19:O19)</f>
        <v>53661.61</v>
      </c>
      <c r="Q19" s="13"/>
    </row>
    <row r="20" spans="1:17" ht="13" customHeight="1" x14ac:dyDescent="0.15">
      <c r="A20" s="72"/>
      <c r="B20" s="70"/>
      <c r="C20" s="32" t="s">
        <v>45</v>
      </c>
      <c r="D20" s="42">
        <f>D19-D18</f>
        <v>3204.46</v>
      </c>
      <c r="E20" s="44">
        <f t="shared" ref="E20:P20" si="5">E19-E18</f>
        <v>-5045.32</v>
      </c>
      <c r="F20" s="42">
        <f t="shared" si="5"/>
        <v>1378.7000000000007</v>
      </c>
      <c r="G20" s="44">
        <f t="shared" si="5"/>
        <v>-3204.46</v>
      </c>
      <c r="H20" s="42">
        <f t="shared" si="5"/>
        <v>6238.4699999999993</v>
      </c>
      <c r="I20" s="44">
        <f t="shared" si="5"/>
        <v>-4806.6899999999996</v>
      </c>
      <c r="J20" s="44">
        <f t="shared" si="5"/>
        <v>-68.179999999999836</v>
      </c>
      <c r="K20" s="44">
        <f t="shared" si="5"/>
        <v>-3252.38</v>
      </c>
      <c r="L20" s="44">
        <f t="shared" si="5"/>
        <v>-1670.4099999999994</v>
      </c>
      <c r="M20" s="42">
        <f t="shared" si="5"/>
        <v>3136.28</v>
      </c>
      <c r="N20" s="42">
        <f t="shared" si="5"/>
        <v>1431.7799999999997</v>
      </c>
      <c r="O20" s="28">
        <f t="shared" si="5"/>
        <v>-3215.6100000000006</v>
      </c>
      <c r="P20" s="29">
        <f t="shared" si="5"/>
        <v>-5873.3600000000006</v>
      </c>
      <c r="Q20" s="13"/>
    </row>
    <row r="21" spans="1:17" ht="13" customHeight="1" x14ac:dyDescent="0.15">
      <c r="A21" s="72">
        <v>7</v>
      </c>
      <c r="B21" s="70" t="s">
        <v>10</v>
      </c>
      <c r="C21" s="32" t="s">
        <v>48</v>
      </c>
      <c r="D21" s="35">
        <v>0</v>
      </c>
      <c r="E21" s="25">
        <v>0</v>
      </c>
      <c r="F21" s="23">
        <v>0</v>
      </c>
      <c r="G21" s="25">
        <v>0</v>
      </c>
      <c r="H21" s="25">
        <v>0</v>
      </c>
      <c r="I21" s="25">
        <v>13441.65</v>
      </c>
      <c r="J21" s="23">
        <v>29525.25</v>
      </c>
      <c r="K21" s="23">
        <v>0</v>
      </c>
      <c r="L21" s="25">
        <v>0</v>
      </c>
      <c r="M21" s="25">
        <v>0</v>
      </c>
      <c r="N21" s="25">
        <v>0</v>
      </c>
      <c r="O21" s="25">
        <v>0</v>
      </c>
      <c r="P21" s="24">
        <f t="shared" ref="P21:P27" si="6">SUM(D21:O21)</f>
        <v>42966.9</v>
      </c>
      <c r="Q21" s="13"/>
    </row>
    <row r="22" spans="1:17" ht="13" customHeight="1" x14ac:dyDescent="0.15">
      <c r="A22" s="72"/>
      <c r="B22" s="70"/>
      <c r="C22" s="32" t="s">
        <v>49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4">
        <v>0</v>
      </c>
      <c r="J22" s="44">
        <v>0</v>
      </c>
      <c r="K22" s="42">
        <v>0</v>
      </c>
      <c r="L22" s="42">
        <v>0</v>
      </c>
      <c r="M22" s="42">
        <v>0</v>
      </c>
      <c r="N22" s="42">
        <v>0</v>
      </c>
      <c r="O22" s="28">
        <v>0</v>
      </c>
      <c r="P22" s="29">
        <f t="shared" si="6"/>
        <v>0</v>
      </c>
      <c r="Q22" s="13"/>
    </row>
    <row r="23" spans="1:17" ht="13" customHeight="1" x14ac:dyDescent="0.15">
      <c r="A23" s="72"/>
      <c r="B23" s="70"/>
      <c r="C23" s="32" t="s">
        <v>45</v>
      </c>
      <c r="D23" s="42">
        <f>D22-D21</f>
        <v>0</v>
      </c>
      <c r="E23" s="42">
        <f t="shared" ref="E23:O23" si="7">E22-E21</f>
        <v>0</v>
      </c>
      <c r="F23" s="42">
        <f t="shared" si="7"/>
        <v>0</v>
      </c>
      <c r="G23" s="42">
        <f t="shared" si="7"/>
        <v>0</v>
      </c>
      <c r="H23" s="42">
        <f t="shared" si="7"/>
        <v>0</v>
      </c>
      <c r="I23" s="44">
        <f t="shared" si="7"/>
        <v>-13441.65</v>
      </c>
      <c r="J23" s="44">
        <f t="shared" si="7"/>
        <v>-29525.25</v>
      </c>
      <c r="K23" s="42">
        <f t="shared" si="7"/>
        <v>0</v>
      </c>
      <c r="L23" s="42">
        <f t="shared" si="7"/>
        <v>0</v>
      </c>
      <c r="M23" s="42">
        <f t="shared" si="7"/>
        <v>0</v>
      </c>
      <c r="N23" s="42">
        <f t="shared" si="7"/>
        <v>0</v>
      </c>
      <c r="O23" s="28">
        <f t="shared" si="7"/>
        <v>0</v>
      </c>
      <c r="P23" s="29">
        <f t="shared" si="6"/>
        <v>-42966.9</v>
      </c>
      <c r="Q23" s="13"/>
    </row>
    <row r="24" spans="1:17" ht="13" customHeight="1" x14ac:dyDescent="0.15">
      <c r="A24" s="72">
        <v>8</v>
      </c>
      <c r="B24" s="70" t="s">
        <v>50</v>
      </c>
      <c r="C24" s="32" t="s">
        <v>48</v>
      </c>
      <c r="D24" s="35">
        <v>0</v>
      </c>
      <c r="E24" s="25">
        <v>0</v>
      </c>
      <c r="F24" s="25">
        <v>0</v>
      </c>
      <c r="G24" s="25">
        <v>0</v>
      </c>
      <c r="H24" s="23">
        <v>8687.56</v>
      </c>
      <c r="I24" s="25">
        <v>0</v>
      </c>
      <c r="J24" s="25">
        <v>0</v>
      </c>
      <c r="K24" s="25">
        <v>0</v>
      </c>
      <c r="L24" s="23">
        <v>0</v>
      </c>
      <c r="M24" s="25">
        <v>0</v>
      </c>
      <c r="N24" s="23">
        <v>16940.759999999998</v>
      </c>
      <c r="O24" s="23">
        <v>8253.2000000000007</v>
      </c>
      <c r="P24" s="24">
        <f t="shared" si="6"/>
        <v>33881.520000000004</v>
      </c>
      <c r="Q24" s="13"/>
    </row>
    <row r="25" spans="1:17" ht="13" customHeight="1" x14ac:dyDescent="0.15">
      <c r="A25" s="72"/>
      <c r="B25" s="70"/>
      <c r="C25" s="32" t="s">
        <v>49</v>
      </c>
      <c r="D25" s="45">
        <v>0</v>
      </c>
      <c r="E25" s="45">
        <v>8885.02</v>
      </c>
      <c r="F25" s="45">
        <v>0</v>
      </c>
      <c r="G25" s="45">
        <v>0</v>
      </c>
      <c r="H25" s="42">
        <v>0</v>
      </c>
      <c r="I25" s="45">
        <v>0</v>
      </c>
      <c r="J25" s="45">
        <v>0</v>
      </c>
      <c r="K25" s="42">
        <v>0</v>
      </c>
      <c r="L25" s="42">
        <v>0</v>
      </c>
      <c r="M25" s="45">
        <v>0</v>
      </c>
      <c r="N25" s="46">
        <v>0</v>
      </c>
      <c r="O25" s="28">
        <v>8500</v>
      </c>
      <c r="P25" s="29">
        <f t="shared" si="6"/>
        <v>17385.02</v>
      </c>
      <c r="Q25" s="13"/>
    </row>
    <row r="26" spans="1:17" ht="13" customHeight="1" x14ac:dyDescent="0.15">
      <c r="A26" s="72"/>
      <c r="B26" s="70"/>
      <c r="C26" s="32" t="s">
        <v>45</v>
      </c>
      <c r="D26" s="45">
        <f>D25-D24</f>
        <v>0</v>
      </c>
      <c r="E26" s="45">
        <f t="shared" ref="E26:O26" si="8">E25-E24</f>
        <v>8885.02</v>
      </c>
      <c r="F26" s="45">
        <f t="shared" si="8"/>
        <v>0</v>
      </c>
      <c r="G26" s="45">
        <f t="shared" si="8"/>
        <v>0</v>
      </c>
      <c r="H26" s="45">
        <f t="shared" si="8"/>
        <v>-8687.56</v>
      </c>
      <c r="I26" s="45">
        <f t="shared" si="8"/>
        <v>0</v>
      </c>
      <c r="J26" s="45">
        <f t="shared" si="8"/>
        <v>0</v>
      </c>
      <c r="K26" s="45">
        <f t="shared" si="8"/>
        <v>0</v>
      </c>
      <c r="L26" s="45">
        <f t="shared" si="8"/>
        <v>0</v>
      </c>
      <c r="M26" s="45">
        <f t="shared" si="8"/>
        <v>0</v>
      </c>
      <c r="N26" s="46">
        <f t="shared" si="8"/>
        <v>-16940.759999999998</v>
      </c>
      <c r="O26" s="40">
        <f t="shared" si="8"/>
        <v>246.79999999999927</v>
      </c>
      <c r="P26" s="41">
        <f t="shared" si="6"/>
        <v>-16496.499999999996</v>
      </c>
      <c r="Q26" s="13"/>
    </row>
    <row r="27" spans="1:17" ht="13" customHeight="1" x14ac:dyDescent="0.15">
      <c r="A27" s="72">
        <v>9</v>
      </c>
      <c r="B27" s="70" t="s">
        <v>20</v>
      </c>
      <c r="C27" s="32" t="s">
        <v>48</v>
      </c>
      <c r="D27" s="33">
        <v>2573.2600000000002</v>
      </c>
      <c r="E27" s="23">
        <v>2573.2600000000002</v>
      </c>
      <c r="F27" s="23">
        <v>2573.06</v>
      </c>
      <c r="G27" s="23">
        <v>11975.48</v>
      </c>
      <c r="H27" s="23">
        <v>1277.06</v>
      </c>
      <c r="I27" s="23">
        <v>0</v>
      </c>
      <c r="J27" s="23">
        <v>1277.06</v>
      </c>
      <c r="K27" s="23">
        <v>0</v>
      </c>
      <c r="L27" s="23">
        <v>2554.12</v>
      </c>
      <c r="M27" s="25">
        <v>2554.12</v>
      </c>
      <c r="N27" s="23">
        <v>1277.06</v>
      </c>
      <c r="O27" s="23">
        <v>12881.84</v>
      </c>
      <c r="P27" s="24">
        <f t="shared" si="6"/>
        <v>41516.32</v>
      </c>
      <c r="Q27" s="13"/>
    </row>
    <row r="28" spans="1:17" ht="13" customHeight="1" x14ac:dyDescent="0.15">
      <c r="A28" s="72"/>
      <c r="B28" s="70"/>
      <c r="C28" s="32" t="s">
        <v>49</v>
      </c>
      <c r="D28" s="46">
        <v>2554.12</v>
      </c>
      <c r="E28" s="46">
        <v>0</v>
      </c>
      <c r="F28" s="45">
        <v>3691.95</v>
      </c>
      <c r="G28" s="46">
        <v>2461.3000000000002</v>
      </c>
      <c r="H28" s="42">
        <v>2461.3000000000002</v>
      </c>
      <c r="I28" s="45">
        <v>0</v>
      </c>
      <c r="J28" s="44">
        <v>1230.6500000000001</v>
      </c>
      <c r="K28" s="42">
        <v>0</v>
      </c>
      <c r="L28" s="46">
        <v>2461.3000000000002</v>
      </c>
      <c r="M28" s="46">
        <v>2497.1999999999998</v>
      </c>
      <c r="N28" s="45">
        <v>6225.05</v>
      </c>
      <c r="O28" s="40">
        <v>12000</v>
      </c>
      <c r="P28" s="29">
        <f>SUM(D28:O28)</f>
        <v>35582.869999999995</v>
      </c>
      <c r="Q28" s="13"/>
    </row>
    <row r="29" spans="1:17" ht="13" customHeight="1" x14ac:dyDescent="0.15">
      <c r="A29" s="72"/>
      <c r="B29" s="70"/>
      <c r="C29" s="32" t="s">
        <v>45</v>
      </c>
      <c r="D29" s="46">
        <f>D28-D27</f>
        <v>-19.140000000000327</v>
      </c>
      <c r="E29" s="46">
        <f t="shared" ref="E29:P29" si="9">E28-E27</f>
        <v>-2573.2600000000002</v>
      </c>
      <c r="F29" s="45">
        <f t="shared" si="9"/>
        <v>1118.8899999999999</v>
      </c>
      <c r="G29" s="46">
        <f t="shared" si="9"/>
        <v>-9514.18</v>
      </c>
      <c r="H29" s="45">
        <f t="shared" si="9"/>
        <v>1184.2400000000002</v>
      </c>
      <c r="I29" s="45">
        <f t="shared" si="9"/>
        <v>0</v>
      </c>
      <c r="J29" s="46">
        <f t="shared" si="9"/>
        <v>-46.409999999999854</v>
      </c>
      <c r="K29" s="45">
        <f t="shared" si="9"/>
        <v>0</v>
      </c>
      <c r="L29" s="46">
        <f t="shared" si="9"/>
        <v>-92.819999999999709</v>
      </c>
      <c r="M29" s="46">
        <f t="shared" si="9"/>
        <v>-56.920000000000073</v>
      </c>
      <c r="N29" s="45">
        <f t="shared" si="9"/>
        <v>4947.99</v>
      </c>
      <c r="O29" s="40">
        <f t="shared" si="9"/>
        <v>-881.84000000000015</v>
      </c>
      <c r="P29" s="41">
        <f t="shared" si="9"/>
        <v>-5933.4500000000044</v>
      </c>
      <c r="Q29" s="13"/>
    </row>
    <row r="30" spans="1:17" ht="13" customHeight="1" x14ac:dyDescent="0.15">
      <c r="A30" s="72">
        <v>10</v>
      </c>
      <c r="B30" s="70" t="s">
        <v>11</v>
      </c>
      <c r="C30" s="32" t="s">
        <v>48</v>
      </c>
      <c r="D30" s="33">
        <v>0</v>
      </c>
      <c r="E30" s="23">
        <v>5152.7700000000004</v>
      </c>
      <c r="F30" s="23">
        <v>11103.59</v>
      </c>
      <c r="G30" s="23">
        <v>0</v>
      </c>
      <c r="H30" s="23">
        <v>0</v>
      </c>
      <c r="I30" s="23">
        <v>0</v>
      </c>
      <c r="J30" s="25">
        <v>0</v>
      </c>
      <c r="K30" s="25">
        <v>0</v>
      </c>
      <c r="L30" s="23">
        <v>9477.42</v>
      </c>
      <c r="M30" s="25">
        <v>9477.42</v>
      </c>
      <c r="N30" s="25">
        <v>0</v>
      </c>
      <c r="O30" s="23">
        <v>4738.71</v>
      </c>
      <c r="P30" s="24">
        <f>SUM(D30:O30)</f>
        <v>39949.909999999996</v>
      </c>
      <c r="Q30" s="13"/>
    </row>
    <row r="31" spans="1:17" ht="13" customHeight="1" x14ac:dyDescent="0.15">
      <c r="A31" s="72"/>
      <c r="B31" s="70"/>
      <c r="C31" s="32" t="s">
        <v>49</v>
      </c>
      <c r="D31" s="42">
        <v>0</v>
      </c>
      <c r="E31" s="44">
        <v>0</v>
      </c>
      <c r="F31" s="46">
        <v>5329.6</v>
      </c>
      <c r="G31" s="45">
        <v>0</v>
      </c>
      <c r="H31" s="42">
        <v>0</v>
      </c>
      <c r="I31" s="45">
        <v>0</v>
      </c>
      <c r="J31" s="45">
        <v>0</v>
      </c>
      <c r="K31" s="45">
        <v>1264.6400000000001</v>
      </c>
      <c r="L31" s="44">
        <v>3793.92</v>
      </c>
      <c r="M31" s="44">
        <v>0</v>
      </c>
      <c r="N31" s="45">
        <v>5329.6</v>
      </c>
      <c r="O31" s="40">
        <v>0</v>
      </c>
      <c r="P31" s="29">
        <f>SUM(D31:O31)</f>
        <v>15717.76</v>
      </c>
      <c r="Q31" s="13"/>
    </row>
    <row r="32" spans="1:17" ht="13" customHeight="1" x14ac:dyDescent="0.15">
      <c r="A32" s="72"/>
      <c r="B32" s="70"/>
      <c r="C32" s="32" t="s">
        <v>45</v>
      </c>
      <c r="D32" s="42">
        <f>D31-D30</f>
        <v>0</v>
      </c>
      <c r="E32" s="44">
        <f t="shared" ref="E32:O32" si="10">E31-E30</f>
        <v>-5152.7700000000004</v>
      </c>
      <c r="F32" s="44">
        <f t="shared" si="10"/>
        <v>-5773.99</v>
      </c>
      <c r="G32" s="42">
        <f t="shared" si="10"/>
        <v>0</v>
      </c>
      <c r="H32" s="42">
        <f t="shared" si="10"/>
        <v>0</v>
      </c>
      <c r="I32" s="42">
        <f t="shared" si="10"/>
        <v>0</v>
      </c>
      <c r="J32" s="42">
        <f t="shared" si="10"/>
        <v>0</v>
      </c>
      <c r="K32" s="42">
        <f t="shared" si="10"/>
        <v>1264.6400000000001</v>
      </c>
      <c r="L32" s="44">
        <f t="shared" si="10"/>
        <v>-5683.5</v>
      </c>
      <c r="M32" s="44">
        <f t="shared" si="10"/>
        <v>-9477.42</v>
      </c>
      <c r="N32" s="42">
        <f t="shared" si="10"/>
        <v>5329.6</v>
      </c>
      <c r="O32" s="28">
        <f t="shared" si="10"/>
        <v>-4738.71</v>
      </c>
      <c r="P32" s="29">
        <f>SUM(D32:O32)</f>
        <v>-24232.15</v>
      </c>
      <c r="Q32" s="13"/>
    </row>
    <row r="33" spans="1:17" ht="13" customHeight="1" x14ac:dyDescent="0.15">
      <c r="A33" s="72">
        <v>11</v>
      </c>
      <c r="B33" s="70" t="s">
        <v>2</v>
      </c>
      <c r="C33" s="32" t="s">
        <v>48</v>
      </c>
      <c r="D33" s="33">
        <v>0</v>
      </c>
      <c r="E33" s="23">
        <v>0</v>
      </c>
      <c r="F33" s="25">
        <v>0</v>
      </c>
      <c r="G33" s="25">
        <v>0</v>
      </c>
      <c r="H33" s="23">
        <v>11440.18</v>
      </c>
      <c r="I33" s="25">
        <v>0</v>
      </c>
      <c r="J33" s="25">
        <v>0</v>
      </c>
      <c r="K33" s="25">
        <v>0</v>
      </c>
      <c r="L33" s="23">
        <v>0</v>
      </c>
      <c r="M33" s="23">
        <v>11440.18</v>
      </c>
      <c r="N33" s="25">
        <v>11440.18</v>
      </c>
      <c r="O33" s="25">
        <v>0</v>
      </c>
      <c r="P33" s="24">
        <f>SUM(D33:O33)</f>
        <v>34320.54</v>
      </c>
      <c r="Q33" s="13"/>
    </row>
    <row r="34" spans="1:17" ht="13" customHeight="1" x14ac:dyDescent="0.15">
      <c r="A34" s="72"/>
      <c r="B34" s="70"/>
      <c r="C34" s="32" t="s">
        <v>49</v>
      </c>
      <c r="D34" s="45">
        <v>0</v>
      </c>
      <c r="E34" s="45">
        <v>0</v>
      </c>
      <c r="F34" s="42">
        <v>0</v>
      </c>
      <c r="G34" s="42">
        <v>0</v>
      </c>
      <c r="H34" s="44">
        <v>0</v>
      </c>
      <c r="I34" s="42">
        <v>0</v>
      </c>
      <c r="J34" s="45">
        <v>0</v>
      </c>
      <c r="K34" s="45">
        <v>0</v>
      </c>
      <c r="L34" s="42">
        <v>0</v>
      </c>
      <c r="M34" s="46">
        <v>0</v>
      </c>
      <c r="N34" s="46">
        <v>0</v>
      </c>
      <c r="O34" s="40">
        <v>11000</v>
      </c>
      <c r="P34" s="29">
        <f>SUM(D34:O34)</f>
        <v>11000</v>
      </c>
      <c r="Q34" s="13"/>
    </row>
    <row r="35" spans="1:17" ht="13" customHeight="1" x14ac:dyDescent="0.15">
      <c r="A35" s="72"/>
      <c r="B35" s="70"/>
      <c r="C35" s="32" t="s">
        <v>45</v>
      </c>
      <c r="D35" s="45">
        <f>D34-D33</f>
        <v>0</v>
      </c>
      <c r="E35" s="45">
        <f t="shared" ref="E35:P35" si="11">E34-E33</f>
        <v>0</v>
      </c>
      <c r="F35" s="45">
        <f t="shared" si="11"/>
        <v>0</v>
      </c>
      <c r="G35" s="45">
        <f t="shared" si="11"/>
        <v>0</v>
      </c>
      <c r="H35" s="46">
        <f t="shared" si="11"/>
        <v>-11440.18</v>
      </c>
      <c r="I35" s="45">
        <f t="shared" si="11"/>
        <v>0</v>
      </c>
      <c r="J35" s="45">
        <f t="shared" si="11"/>
        <v>0</v>
      </c>
      <c r="K35" s="45">
        <f t="shared" si="11"/>
        <v>0</v>
      </c>
      <c r="L35" s="45">
        <f t="shared" si="11"/>
        <v>0</v>
      </c>
      <c r="M35" s="46">
        <f t="shared" si="11"/>
        <v>-11440.18</v>
      </c>
      <c r="N35" s="46">
        <f t="shared" si="11"/>
        <v>-11440.18</v>
      </c>
      <c r="O35" s="40">
        <f t="shared" si="11"/>
        <v>11000</v>
      </c>
      <c r="P35" s="41">
        <f t="shared" si="11"/>
        <v>-23320.54</v>
      </c>
      <c r="Q35" s="13"/>
    </row>
    <row r="36" spans="1:17" ht="13" customHeight="1" x14ac:dyDescent="0.15">
      <c r="A36" s="72">
        <v>12</v>
      </c>
      <c r="B36" s="70" t="s">
        <v>21</v>
      </c>
      <c r="C36" s="32" t="s">
        <v>48</v>
      </c>
      <c r="D36" s="33">
        <v>5550</v>
      </c>
      <c r="E36" s="25">
        <v>0</v>
      </c>
      <c r="F36" s="25">
        <v>0</v>
      </c>
      <c r="G36" s="23">
        <v>0</v>
      </c>
      <c r="H36" s="23">
        <v>5550</v>
      </c>
      <c r="I36" s="23">
        <v>3700</v>
      </c>
      <c r="J36" s="23">
        <v>5550</v>
      </c>
      <c r="K36" s="23">
        <v>1850</v>
      </c>
      <c r="L36" s="23">
        <v>1850</v>
      </c>
      <c r="M36" s="23">
        <v>1443.86</v>
      </c>
      <c r="N36" s="23">
        <v>1806.14</v>
      </c>
      <c r="O36" s="23">
        <v>2800</v>
      </c>
      <c r="P36" s="24">
        <f>SUM(D36:O36)</f>
        <v>30100</v>
      </c>
      <c r="Q36" s="13"/>
    </row>
    <row r="37" spans="1:17" ht="13" customHeight="1" x14ac:dyDescent="0.15">
      <c r="A37" s="72"/>
      <c r="B37" s="70"/>
      <c r="C37" s="32" t="s">
        <v>49</v>
      </c>
      <c r="D37" s="46">
        <v>0</v>
      </c>
      <c r="E37" s="42">
        <v>0</v>
      </c>
      <c r="F37" s="45">
        <v>2800</v>
      </c>
      <c r="G37" s="42">
        <v>0</v>
      </c>
      <c r="H37" s="46">
        <v>0</v>
      </c>
      <c r="I37" s="44">
        <v>0</v>
      </c>
      <c r="J37" s="46">
        <v>0</v>
      </c>
      <c r="K37" s="44">
        <v>0</v>
      </c>
      <c r="L37" s="46">
        <v>0</v>
      </c>
      <c r="M37" s="44">
        <v>0</v>
      </c>
      <c r="N37" s="46">
        <v>0</v>
      </c>
      <c r="O37" s="28">
        <v>3700</v>
      </c>
      <c r="P37" s="29">
        <f>SUM(D37:O37)</f>
        <v>6500</v>
      </c>
      <c r="Q37" s="13"/>
    </row>
    <row r="38" spans="1:17" ht="13" customHeight="1" x14ac:dyDescent="0.15">
      <c r="A38" s="72"/>
      <c r="B38" s="70"/>
      <c r="C38" s="32" t="s">
        <v>45</v>
      </c>
      <c r="D38" s="46">
        <f>D37-D36</f>
        <v>-5550</v>
      </c>
      <c r="E38" s="45">
        <f t="shared" ref="E38:O38" si="12">E37-E36</f>
        <v>0</v>
      </c>
      <c r="F38" s="45">
        <f t="shared" si="12"/>
        <v>2800</v>
      </c>
      <c r="G38" s="45">
        <f t="shared" si="12"/>
        <v>0</v>
      </c>
      <c r="H38" s="46">
        <f t="shared" si="12"/>
        <v>-5550</v>
      </c>
      <c r="I38" s="46">
        <f t="shared" si="12"/>
        <v>-3700</v>
      </c>
      <c r="J38" s="46">
        <f t="shared" si="12"/>
        <v>-5550</v>
      </c>
      <c r="K38" s="46">
        <f t="shared" si="12"/>
        <v>-1850</v>
      </c>
      <c r="L38" s="46">
        <f t="shared" si="12"/>
        <v>-1850</v>
      </c>
      <c r="M38" s="46">
        <f t="shared" si="12"/>
        <v>-1443.86</v>
      </c>
      <c r="N38" s="46">
        <f t="shared" si="12"/>
        <v>-1806.14</v>
      </c>
      <c r="O38" s="40">
        <f t="shared" si="12"/>
        <v>900</v>
      </c>
      <c r="P38" s="41">
        <f>SUM(D38:O38)</f>
        <v>-23600</v>
      </c>
      <c r="Q38" s="13"/>
    </row>
    <row r="39" spans="1:17" ht="13" customHeight="1" x14ac:dyDescent="0.15">
      <c r="A39" s="72">
        <v>13</v>
      </c>
      <c r="B39" s="70" t="s">
        <v>24</v>
      </c>
      <c r="C39" s="32" t="s">
        <v>48</v>
      </c>
      <c r="D39" s="35">
        <v>0</v>
      </c>
      <c r="E39" s="25">
        <v>0</v>
      </c>
      <c r="F39" s="25">
        <v>0</v>
      </c>
      <c r="G39" s="25">
        <v>0</v>
      </c>
      <c r="H39" s="23">
        <v>5328.4</v>
      </c>
      <c r="I39" s="25">
        <v>5328.4</v>
      </c>
      <c r="J39" s="23">
        <v>10656.8</v>
      </c>
      <c r="K39" s="23">
        <v>5328.4</v>
      </c>
      <c r="L39" s="25">
        <v>0</v>
      </c>
      <c r="M39" s="25">
        <v>0</v>
      </c>
      <c r="N39" s="25">
        <v>0</v>
      </c>
      <c r="O39" s="25">
        <v>0</v>
      </c>
      <c r="P39" s="24">
        <f>SUM(D39:O39)</f>
        <v>26642</v>
      </c>
      <c r="Q39" s="13"/>
    </row>
    <row r="40" spans="1:17" ht="13" customHeight="1" x14ac:dyDescent="0.15">
      <c r="A40" s="72"/>
      <c r="B40" s="70"/>
      <c r="C40" s="32" t="s">
        <v>49</v>
      </c>
      <c r="D40" s="45">
        <v>0</v>
      </c>
      <c r="E40" s="45">
        <v>0</v>
      </c>
      <c r="F40" s="45">
        <v>0</v>
      </c>
      <c r="G40" s="42">
        <v>0</v>
      </c>
      <c r="H40" s="46">
        <v>0</v>
      </c>
      <c r="I40" s="46">
        <v>0</v>
      </c>
      <c r="J40" s="45">
        <v>12234.3</v>
      </c>
      <c r="K40" s="46">
        <v>0</v>
      </c>
      <c r="L40" s="42">
        <v>5612.25</v>
      </c>
      <c r="M40" s="45">
        <v>0</v>
      </c>
      <c r="N40" s="45">
        <v>0</v>
      </c>
      <c r="O40" s="40">
        <v>0</v>
      </c>
      <c r="P40" s="29">
        <f>SUM(D40:O40)</f>
        <v>17846.55</v>
      </c>
      <c r="Q40" s="13"/>
    </row>
    <row r="41" spans="1:17" ht="13" customHeight="1" x14ac:dyDescent="0.15">
      <c r="A41" s="72"/>
      <c r="B41" s="70"/>
      <c r="C41" s="32" t="s">
        <v>45</v>
      </c>
      <c r="D41" s="45">
        <f>D40-D39</f>
        <v>0</v>
      </c>
      <c r="E41" s="45">
        <f t="shared" ref="E41:P41" si="13">E40-E39</f>
        <v>0</v>
      </c>
      <c r="F41" s="45">
        <f t="shared" si="13"/>
        <v>0</v>
      </c>
      <c r="G41" s="45">
        <f t="shared" si="13"/>
        <v>0</v>
      </c>
      <c r="H41" s="46">
        <f t="shared" si="13"/>
        <v>-5328.4</v>
      </c>
      <c r="I41" s="46">
        <f t="shared" si="13"/>
        <v>-5328.4</v>
      </c>
      <c r="J41" s="45">
        <f t="shared" si="13"/>
        <v>1577.5</v>
      </c>
      <c r="K41" s="46">
        <f t="shared" si="13"/>
        <v>-5328.4</v>
      </c>
      <c r="L41" s="45">
        <f t="shared" si="13"/>
        <v>5612.25</v>
      </c>
      <c r="M41" s="45">
        <f t="shared" si="13"/>
        <v>0</v>
      </c>
      <c r="N41" s="45">
        <f t="shared" si="13"/>
        <v>0</v>
      </c>
      <c r="O41" s="40">
        <f t="shared" si="13"/>
        <v>0</v>
      </c>
      <c r="P41" s="41">
        <f t="shared" si="13"/>
        <v>-8795.4500000000007</v>
      </c>
      <c r="Q41" s="13"/>
    </row>
    <row r="42" spans="1:17" ht="13" customHeight="1" x14ac:dyDescent="0.15">
      <c r="A42" s="72">
        <v>14</v>
      </c>
      <c r="B42" s="70" t="s">
        <v>28</v>
      </c>
      <c r="C42" s="32" t="s">
        <v>48</v>
      </c>
      <c r="D42" s="35">
        <v>0</v>
      </c>
      <c r="E42" s="25">
        <v>0</v>
      </c>
      <c r="F42" s="25">
        <v>0</v>
      </c>
      <c r="G42" s="23">
        <v>17125.11</v>
      </c>
      <c r="H42" s="25">
        <v>0</v>
      </c>
      <c r="I42" s="25">
        <v>0</v>
      </c>
      <c r="J42" s="25">
        <v>0</v>
      </c>
      <c r="K42" s="25">
        <v>0</v>
      </c>
      <c r="L42" s="23">
        <v>8562.5499999999993</v>
      </c>
      <c r="M42" s="25">
        <v>0</v>
      </c>
      <c r="N42" s="25">
        <v>0</v>
      </c>
      <c r="O42" s="25">
        <v>0</v>
      </c>
      <c r="P42" s="24">
        <f t="shared" ref="P42:P48" si="14">SUM(D42:O42)</f>
        <v>25687.66</v>
      </c>
      <c r="Q42" s="13"/>
    </row>
    <row r="43" spans="1:17" ht="13" customHeight="1" x14ac:dyDescent="0.15">
      <c r="A43" s="72"/>
      <c r="B43" s="70"/>
      <c r="C43" s="32" t="s">
        <v>49</v>
      </c>
      <c r="D43" s="45">
        <v>0</v>
      </c>
      <c r="E43" s="45">
        <v>0</v>
      </c>
      <c r="F43" s="45">
        <v>0</v>
      </c>
      <c r="G43" s="46">
        <v>0</v>
      </c>
      <c r="H43" s="45">
        <v>0</v>
      </c>
      <c r="I43" s="45">
        <v>1510.72</v>
      </c>
      <c r="J43" s="45">
        <v>0</v>
      </c>
      <c r="K43" s="45">
        <v>0</v>
      </c>
      <c r="L43" s="46">
        <v>0</v>
      </c>
      <c r="M43" s="45">
        <v>0</v>
      </c>
      <c r="N43" s="45">
        <v>0</v>
      </c>
      <c r="O43" s="40">
        <v>0</v>
      </c>
      <c r="P43" s="29">
        <f t="shared" si="14"/>
        <v>1510.72</v>
      </c>
      <c r="Q43" s="13"/>
    </row>
    <row r="44" spans="1:17" ht="13" customHeight="1" x14ac:dyDescent="0.15">
      <c r="A44" s="72"/>
      <c r="B44" s="70"/>
      <c r="C44" s="32" t="s">
        <v>45</v>
      </c>
      <c r="D44" s="45">
        <f>D43-D42</f>
        <v>0</v>
      </c>
      <c r="E44" s="45">
        <f t="shared" ref="E44:O44" si="15">E43-E42</f>
        <v>0</v>
      </c>
      <c r="F44" s="45">
        <f t="shared" si="15"/>
        <v>0</v>
      </c>
      <c r="G44" s="46">
        <f t="shared" si="15"/>
        <v>-17125.11</v>
      </c>
      <c r="H44" s="45">
        <f t="shared" si="15"/>
        <v>0</v>
      </c>
      <c r="I44" s="45">
        <f t="shared" si="15"/>
        <v>1510.72</v>
      </c>
      <c r="J44" s="45">
        <f t="shared" si="15"/>
        <v>0</v>
      </c>
      <c r="K44" s="45">
        <f t="shared" si="15"/>
        <v>0</v>
      </c>
      <c r="L44" s="46">
        <f t="shared" si="15"/>
        <v>-8562.5499999999993</v>
      </c>
      <c r="M44" s="45">
        <f t="shared" si="15"/>
        <v>0</v>
      </c>
      <c r="N44" s="45">
        <f t="shared" si="15"/>
        <v>0</v>
      </c>
      <c r="O44" s="40">
        <f t="shared" si="15"/>
        <v>0</v>
      </c>
      <c r="P44" s="41">
        <f t="shared" si="14"/>
        <v>-24176.940000000002</v>
      </c>
      <c r="Q44" s="13"/>
    </row>
    <row r="45" spans="1:17" ht="13" customHeight="1" x14ac:dyDescent="0.15">
      <c r="A45" s="72">
        <v>15</v>
      </c>
      <c r="B45" s="70" t="s">
        <v>13</v>
      </c>
      <c r="C45" s="32" t="s">
        <v>48</v>
      </c>
      <c r="D45" s="3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3">
        <v>6360.63</v>
      </c>
      <c r="K45" s="23">
        <v>0</v>
      </c>
      <c r="L45" s="23">
        <v>2147.1</v>
      </c>
      <c r="M45" s="25">
        <v>2517.61</v>
      </c>
      <c r="N45" s="25">
        <v>6360.63</v>
      </c>
      <c r="O45" s="23">
        <v>6360.63</v>
      </c>
      <c r="P45" s="24">
        <f t="shared" si="14"/>
        <v>23746.600000000002</v>
      </c>
      <c r="Q45" s="13"/>
    </row>
    <row r="46" spans="1:17" ht="13" customHeight="1" x14ac:dyDescent="0.15">
      <c r="A46" s="72"/>
      <c r="B46" s="70"/>
      <c r="C46" s="32" t="s">
        <v>49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4">
        <v>0</v>
      </c>
      <c r="K46" s="42">
        <v>0</v>
      </c>
      <c r="L46" s="44">
        <v>765</v>
      </c>
      <c r="M46" s="44">
        <v>0</v>
      </c>
      <c r="N46" s="46">
        <v>0</v>
      </c>
      <c r="O46" s="28">
        <v>0</v>
      </c>
      <c r="P46" s="29">
        <f t="shared" si="14"/>
        <v>765</v>
      </c>
      <c r="Q46" s="13"/>
    </row>
    <row r="47" spans="1:17" ht="13" customHeight="1" x14ac:dyDescent="0.15">
      <c r="A47" s="72"/>
      <c r="B47" s="70"/>
      <c r="C47" s="32" t="s">
        <v>45</v>
      </c>
      <c r="D47" s="42">
        <f>D46-D45</f>
        <v>0</v>
      </c>
      <c r="E47" s="42">
        <f t="shared" ref="E47:O47" si="16">E46-E45</f>
        <v>0</v>
      </c>
      <c r="F47" s="42">
        <f t="shared" si="16"/>
        <v>0</v>
      </c>
      <c r="G47" s="42">
        <f t="shared" si="16"/>
        <v>0</v>
      </c>
      <c r="H47" s="42">
        <f t="shared" si="16"/>
        <v>0</v>
      </c>
      <c r="I47" s="42">
        <f t="shared" si="16"/>
        <v>0</v>
      </c>
      <c r="J47" s="44">
        <f t="shared" si="16"/>
        <v>-6360.63</v>
      </c>
      <c r="K47" s="42">
        <f t="shared" si="16"/>
        <v>0</v>
      </c>
      <c r="L47" s="44">
        <f t="shared" si="16"/>
        <v>-1382.1</v>
      </c>
      <c r="M47" s="44">
        <f t="shared" si="16"/>
        <v>-2517.61</v>
      </c>
      <c r="N47" s="44">
        <f t="shared" si="16"/>
        <v>-6360.63</v>
      </c>
      <c r="O47" s="28">
        <f t="shared" si="16"/>
        <v>-6360.63</v>
      </c>
      <c r="P47" s="29">
        <f t="shared" si="14"/>
        <v>-22981.600000000002</v>
      </c>
      <c r="Q47" s="13"/>
    </row>
    <row r="48" spans="1:17" ht="13" customHeight="1" x14ac:dyDescent="0.15">
      <c r="A48" s="72">
        <v>16</v>
      </c>
      <c r="B48" s="70" t="s">
        <v>51</v>
      </c>
      <c r="C48" s="32" t="s">
        <v>48</v>
      </c>
      <c r="D48" s="35">
        <v>0</v>
      </c>
      <c r="E48" s="25">
        <v>0</v>
      </c>
      <c r="F48" s="23">
        <v>0</v>
      </c>
      <c r="G48" s="23">
        <v>13714.16</v>
      </c>
      <c r="H48" s="25">
        <v>0</v>
      </c>
      <c r="I48" s="25">
        <v>0</v>
      </c>
      <c r="J48" s="25">
        <v>0</v>
      </c>
      <c r="K48" s="23">
        <v>0</v>
      </c>
      <c r="L48" s="23">
        <v>6367.28</v>
      </c>
      <c r="M48" s="25">
        <v>0</v>
      </c>
      <c r="N48" s="25">
        <v>0</v>
      </c>
      <c r="O48" s="23">
        <v>0</v>
      </c>
      <c r="P48" s="24">
        <f t="shared" si="14"/>
        <v>20081.439999999999</v>
      </c>
      <c r="Q48" s="13"/>
    </row>
    <row r="49" spans="1:17" ht="13" customHeight="1" x14ac:dyDescent="0.15">
      <c r="A49" s="72"/>
      <c r="B49" s="70"/>
      <c r="C49" s="32" t="s">
        <v>49</v>
      </c>
      <c r="D49" s="45">
        <v>0</v>
      </c>
      <c r="E49" s="45">
        <v>0</v>
      </c>
      <c r="F49" s="42">
        <v>0</v>
      </c>
      <c r="G49" s="46">
        <v>0</v>
      </c>
      <c r="H49" s="45">
        <v>0</v>
      </c>
      <c r="I49" s="45">
        <v>250.62</v>
      </c>
      <c r="J49" s="42">
        <v>0</v>
      </c>
      <c r="K49" s="42">
        <v>0</v>
      </c>
      <c r="L49" s="46">
        <v>0</v>
      </c>
      <c r="M49" s="45">
        <v>0</v>
      </c>
      <c r="N49" s="45">
        <v>0</v>
      </c>
      <c r="O49" s="28">
        <v>0</v>
      </c>
      <c r="P49" s="29">
        <f>SUM(D49:O49)</f>
        <v>250.62</v>
      </c>
      <c r="Q49" s="13"/>
    </row>
    <row r="50" spans="1:17" ht="13" customHeight="1" x14ac:dyDescent="0.15">
      <c r="A50" s="72"/>
      <c r="B50" s="70"/>
      <c r="C50" s="32" t="s">
        <v>45</v>
      </c>
      <c r="D50" s="45">
        <f>D49-D48</f>
        <v>0</v>
      </c>
      <c r="E50" s="45">
        <f t="shared" ref="E50:P50" si="17">E49-E48</f>
        <v>0</v>
      </c>
      <c r="F50" s="45">
        <f t="shared" si="17"/>
        <v>0</v>
      </c>
      <c r="G50" s="46">
        <f t="shared" si="17"/>
        <v>-13714.16</v>
      </c>
      <c r="H50" s="45">
        <f t="shared" si="17"/>
        <v>0</v>
      </c>
      <c r="I50" s="45">
        <f t="shared" si="17"/>
        <v>250.62</v>
      </c>
      <c r="J50" s="45">
        <f t="shared" si="17"/>
        <v>0</v>
      </c>
      <c r="K50" s="45">
        <f t="shared" si="17"/>
        <v>0</v>
      </c>
      <c r="L50" s="46">
        <f t="shared" si="17"/>
        <v>-6367.28</v>
      </c>
      <c r="M50" s="45">
        <f t="shared" si="17"/>
        <v>0</v>
      </c>
      <c r="N50" s="45">
        <f t="shared" si="17"/>
        <v>0</v>
      </c>
      <c r="O50" s="40">
        <f t="shared" si="17"/>
        <v>0</v>
      </c>
      <c r="P50" s="41">
        <f t="shared" si="17"/>
        <v>-19830.82</v>
      </c>
      <c r="Q50" s="13"/>
    </row>
    <row r="51" spans="1:17" ht="13" customHeight="1" x14ac:dyDescent="0.15">
      <c r="A51" s="72">
        <v>17</v>
      </c>
      <c r="B51" s="70" t="s">
        <v>52</v>
      </c>
      <c r="C51" s="32" t="s">
        <v>48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3">
        <v>7453.41</v>
      </c>
      <c r="K51" s="23">
        <v>7640.85</v>
      </c>
      <c r="L51" s="23">
        <v>0</v>
      </c>
      <c r="M51" s="25">
        <v>0</v>
      </c>
      <c r="N51" s="23">
        <v>0</v>
      </c>
      <c r="O51" s="25">
        <v>0</v>
      </c>
      <c r="P51" s="24">
        <f t="shared" ref="P51:P57" si="18">SUM(D51:O51)</f>
        <v>15094.26</v>
      </c>
      <c r="Q51" s="13"/>
    </row>
    <row r="52" spans="1:17" ht="13" customHeight="1" x14ac:dyDescent="0.15">
      <c r="A52" s="72"/>
      <c r="B52" s="70"/>
      <c r="C52" s="32" t="s">
        <v>49</v>
      </c>
      <c r="D52" s="45">
        <v>0</v>
      </c>
      <c r="E52" s="45">
        <v>0</v>
      </c>
      <c r="F52" s="45">
        <v>0</v>
      </c>
      <c r="G52" s="45">
        <v>0</v>
      </c>
      <c r="H52" s="42">
        <v>0</v>
      </c>
      <c r="I52" s="45">
        <v>0</v>
      </c>
      <c r="J52" s="46">
        <v>0</v>
      </c>
      <c r="K52" s="46">
        <v>0</v>
      </c>
      <c r="L52" s="42">
        <v>0</v>
      </c>
      <c r="M52" s="45">
        <v>0</v>
      </c>
      <c r="N52" s="42">
        <v>0</v>
      </c>
      <c r="O52" s="40">
        <v>0</v>
      </c>
      <c r="P52" s="29">
        <f t="shared" si="18"/>
        <v>0</v>
      </c>
      <c r="Q52" s="13"/>
    </row>
    <row r="53" spans="1:17" ht="13" customHeight="1" x14ac:dyDescent="0.15">
      <c r="A53" s="72"/>
      <c r="B53" s="70"/>
      <c r="C53" s="32" t="s">
        <v>45</v>
      </c>
      <c r="D53" s="45">
        <f>D52-D51</f>
        <v>0</v>
      </c>
      <c r="E53" s="45">
        <f t="shared" ref="E53:O53" si="19">E52-E51</f>
        <v>0</v>
      </c>
      <c r="F53" s="45">
        <f t="shared" si="19"/>
        <v>0</v>
      </c>
      <c r="G53" s="45">
        <f t="shared" si="19"/>
        <v>0</v>
      </c>
      <c r="H53" s="45">
        <f t="shared" si="19"/>
        <v>0</v>
      </c>
      <c r="I53" s="45">
        <f t="shared" si="19"/>
        <v>0</v>
      </c>
      <c r="J53" s="46">
        <f t="shared" si="19"/>
        <v>-7453.41</v>
      </c>
      <c r="K53" s="46">
        <f t="shared" si="19"/>
        <v>-7640.85</v>
      </c>
      <c r="L53" s="45">
        <f t="shared" si="19"/>
        <v>0</v>
      </c>
      <c r="M53" s="45">
        <f t="shared" si="19"/>
        <v>0</v>
      </c>
      <c r="N53" s="45">
        <f t="shared" si="19"/>
        <v>0</v>
      </c>
      <c r="O53" s="40">
        <f t="shared" si="19"/>
        <v>0</v>
      </c>
      <c r="P53" s="41">
        <f t="shared" si="18"/>
        <v>-15094.26</v>
      </c>
      <c r="Q53" s="13"/>
    </row>
    <row r="54" spans="1:17" ht="13" customHeight="1" x14ac:dyDescent="0.15">
      <c r="A54" s="72">
        <v>18</v>
      </c>
      <c r="B54" s="70" t="s">
        <v>53</v>
      </c>
      <c r="C54" s="32" t="s">
        <v>48</v>
      </c>
      <c r="D54" s="35">
        <v>0</v>
      </c>
      <c r="E54" s="23">
        <v>5474.25</v>
      </c>
      <c r="F54" s="23">
        <v>1363.68</v>
      </c>
      <c r="G54" s="23">
        <v>0</v>
      </c>
      <c r="H54" s="25">
        <v>0</v>
      </c>
      <c r="I54" s="23">
        <v>6613.06</v>
      </c>
      <c r="J54" s="25">
        <v>0</v>
      </c>
      <c r="K54" s="25">
        <v>0</v>
      </c>
      <c r="L54" s="23">
        <v>5000.4399999999996</v>
      </c>
      <c r="M54" s="25">
        <v>0</v>
      </c>
      <c r="N54" s="25">
        <v>0</v>
      </c>
      <c r="O54" s="25">
        <v>0</v>
      </c>
      <c r="P54" s="24">
        <f t="shared" si="18"/>
        <v>18451.43</v>
      </c>
      <c r="Q54" s="13"/>
    </row>
    <row r="55" spans="1:17" ht="13" customHeight="1" x14ac:dyDescent="0.15">
      <c r="A55" s="72"/>
      <c r="B55" s="70"/>
      <c r="C55" s="32" t="s">
        <v>49</v>
      </c>
      <c r="D55" s="45">
        <v>0</v>
      </c>
      <c r="E55" s="44">
        <v>0</v>
      </c>
      <c r="F55" s="46">
        <v>0</v>
      </c>
      <c r="G55" s="42">
        <v>0</v>
      </c>
      <c r="H55" s="45">
        <v>0</v>
      </c>
      <c r="I55" s="46">
        <v>0</v>
      </c>
      <c r="J55" s="45">
        <v>0</v>
      </c>
      <c r="K55" s="45">
        <v>0</v>
      </c>
      <c r="L55" s="46">
        <v>0</v>
      </c>
      <c r="M55" s="45">
        <v>0</v>
      </c>
      <c r="N55" s="45">
        <v>0</v>
      </c>
      <c r="O55" s="40">
        <v>5000</v>
      </c>
      <c r="P55" s="29">
        <f t="shared" si="18"/>
        <v>5000</v>
      </c>
      <c r="Q55" s="13"/>
    </row>
    <row r="56" spans="1:17" ht="13" customHeight="1" x14ac:dyDescent="0.15">
      <c r="A56" s="72"/>
      <c r="B56" s="70"/>
      <c r="C56" s="32" t="s">
        <v>45</v>
      </c>
      <c r="D56" s="45">
        <f>D55-D54</f>
        <v>0</v>
      </c>
      <c r="E56" s="46">
        <f t="shared" ref="E56:O56" si="20">E55-E54</f>
        <v>-5474.25</v>
      </c>
      <c r="F56" s="46">
        <f t="shared" si="20"/>
        <v>-1363.68</v>
      </c>
      <c r="G56" s="45">
        <f t="shared" si="20"/>
        <v>0</v>
      </c>
      <c r="H56" s="45">
        <f t="shared" si="20"/>
        <v>0</v>
      </c>
      <c r="I56" s="46">
        <f t="shared" si="20"/>
        <v>-6613.06</v>
      </c>
      <c r="J56" s="45">
        <f t="shared" si="20"/>
        <v>0</v>
      </c>
      <c r="K56" s="45">
        <f t="shared" si="20"/>
        <v>0</v>
      </c>
      <c r="L56" s="46">
        <f t="shared" si="20"/>
        <v>-5000.4399999999996</v>
      </c>
      <c r="M56" s="45">
        <f t="shared" si="20"/>
        <v>0</v>
      </c>
      <c r="N56" s="45">
        <f t="shared" si="20"/>
        <v>0</v>
      </c>
      <c r="O56" s="40">
        <f t="shared" si="20"/>
        <v>5000</v>
      </c>
      <c r="P56" s="41">
        <f t="shared" si="18"/>
        <v>-13451.43</v>
      </c>
      <c r="Q56" s="13"/>
    </row>
    <row r="57" spans="1:17" ht="13" customHeight="1" x14ac:dyDescent="0.15">
      <c r="A57" s="72">
        <v>19</v>
      </c>
      <c r="B57" s="70" t="s">
        <v>18</v>
      </c>
      <c r="C57" s="32" t="s">
        <v>48</v>
      </c>
      <c r="D57" s="35">
        <v>0</v>
      </c>
      <c r="E57" s="23">
        <v>2679.2</v>
      </c>
      <c r="F57" s="25">
        <v>0</v>
      </c>
      <c r="G57" s="23">
        <v>0</v>
      </c>
      <c r="H57" s="23">
        <v>3415.98</v>
      </c>
      <c r="I57" s="25">
        <v>0</v>
      </c>
      <c r="J57" s="25">
        <v>0</v>
      </c>
      <c r="K57" s="23">
        <v>3851.35</v>
      </c>
      <c r="L57" s="25">
        <v>0</v>
      </c>
      <c r="M57" s="23">
        <v>3717.39</v>
      </c>
      <c r="N57" s="23">
        <v>0</v>
      </c>
      <c r="O57" s="23">
        <v>3884.84</v>
      </c>
      <c r="P57" s="24">
        <f t="shared" si="18"/>
        <v>17548.760000000002</v>
      </c>
      <c r="Q57" s="13"/>
    </row>
    <row r="58" spans="1:17" ht="13" customHeight="1" x14ac:dyDescent="0.15">
      <c r="A58" s="72"/>
      <c r="B58" s="70"/>
      <c r="C58" s="32" t="s">
        <v>49</v>
      </c>
      <c r="D58" s="45">
        <v>0</v>
      </c>
      <c r="E58" s="44">
        <v>0</v>
      </c>
      <c r="F58" s="44">
        <v>0</v>
      </c>
      <c r="G58" s="45">
        <v>3707.98</v>
      </c>
      <c r="H58" s="46">
        <v>0</v>
      </c>
      <c r="I58" s="45">
        <v>0</v>
      </c>
      <c r="J58" s="45">
        <v>3544.39</v>
      </c>
      <c r="K58" s="46">
        <v>0</v>
      </c>
      <c r="L58" s="45">
        <v>0</v>
      </c>
      <c r="M58" s="46">
        <v>0</v>
      </c>
      <c r="N58" s="45">
        <v>4235.09</v>
      </c>
      <c r="O58" s="40">
        <v>0</v>
      </c>
      <c r="P58" s="29">
        <f>SUM(D58:O58)</f>
        <v>11487.46</v>
      </c>
      <c r="Q58" s="13"/>
    </row>
    <row r="59" spans="1:17" ht="13" customHeight="1" x14ac:dyDescent="0.15">
      <c r="A59" s="72"/>
      <c r="B59" s="70"/>
      <c r="C59" s="32" t="s">
        <v>45</v>
      </c>
      <c r="D59" s="45">
        <f>D58-D57</f>
        <v>0</v>
      </c>
      <c r="E59" s="46">
        <f t="shared" ref="E59:P59" si="21">E58-E57</f>
        <v>-2679.2</v>
      </c>
      <c r="F59" s="46">
        <f t="shared" si="21"/>
        <v>0</v>
      </c>
      <c r="G59" s="45">
        <f t="shared" si="21"/>
        <v>3707.98</v>
      </c>
      <c r="H59" s="46">
        <f t="shared" si="21"/>
        <v>-3415.98</v>
      </c>
      <c r="I59" s="45">
        <f t="shared" si="21"/>
        <v>0</v>
      </c>
      <c r="J59" s="45">
        <f t="shared" si="21"/>
        <v>3544.39</v>
      </c>
      <c r="K59" s="46">
        <f t="shared" si="21"/>
        <v>-3851.35</v>
      </c>
      <c r="L59" s="45">
        <f t="shared" si="21"/>
        <v>0</v>
      </c>
      <c r="M59" s="46">
        <f t="shared" si="21"/>
        <v>-3717.39</v>
      </c>
      <c r="N59" s="45">
        <f t="shared" si="21"/>
        <v>4235.09</v>
      </c>
      <c r="O59" s="40">
        <f t="shared" si="21"/>
        <v>-3884.84</v>
      </c>
      <c r="P59" s="41">
        <f t="shared" si="21"/>
        <v>-6061.3000000000029</v>
      </c>
      <c r="Q59" s="13"/>
    </row>
    <row r="60" spans="1:17" ht="13" customHeight="1" x14ac:dyDescent="0.15">
      <c r="A60" s="72">
        <v>20</v>
      </c>
      <c r="B60" s="70" t="s">
        <v>14</v>
      </c>
      <c r="C60" s="32" t="s">
        <v>48</v>
      </c>
      <c r="D60" s="33">
        <v>1099.98</v>
      </c>
      <c r="E60" s="23">
        <v>2344.39</v>
      </c>
      <c r="F60" s="23">
        <v>2199.98</v>
      </c>
      <c r="G60" s="23">
        <v>2200</v>
      </c>
      <c r="H60" s="23">
        <v>0</v>
      </c>
      <c r="I60" s="23">
        <v>1100</v>
      </c>
      <c r="J60" s="23">
        <v>1100</v>
      </c>
      <c r="K60" s="23">
        <v>0</v>
      </c>
      <c r="L60" s="23">
        <v>224.75</v>
      </c>
      <c r="M60" s="23">
        <v>1100</v>
      </c>
      <c r="N60" s="25">
        <v>550</v>
      </c>
      <c r="O60" s="23">
        <v>2009.54</v>
      </c>
      <c r="P60" s="24">
        <f t="shared" ref="P60:P76" si="22">SUM(D60:O60)</f>
        <v>13928.64</v>
      </c>
      <c r="Q60" s="13"/>
    </row>
    <row r="61" spans="1:17" ht="13" customHeight="1" x14ac:dyDescent="0.15">
      <c r="A61" s="72"/>
      <c r="B61" s="70"/>
      <c r="C61" s="32" t="s">
        <v>49</v>
      </c>
      <c r="D61" s="44">
        <v>0</v>
      </c>
      <c r="E61" s="44">
        <v>0</v>
      </c>
      <c r="F61" s="42">
        <v>2809.19</v>
      </c>
      <c r="G61" s="44">
        <v>0</v>
      </c>
      <c r="H61" s="42">
        <v>1100</v>
      </c>
      <c r="I61" s="42">
        <v>2669.47</v>
      </c>
      <c r="J61" s="44">
        <v>0</v>
      </c>
      <c r="K61" s="42">
        <v>2200</v>
      </c>
      <c r="L61" s="44">
        <v>0</v>
      </c>
      <c r="M61" s="42">
        <v>1444.45</v>
      </c>
      <c r="N61" s="42">
        <v>1100</v>
      </c>
      <c r="O61" s="28">
        <v>2200</v>
      </c>
      <c r="P61" s="29">
        <f t="shared" si="22"/>
        <v>13523.11</v>
      </c>
      <c r="Q61" s="13"/>
    </row>
    <row r="62" spans="1:17" ht="13" customHeight="1" x14ac:dyDescent="0.15">
      <c r="A62" s="72"/>
      <c r="B62" s="70"/>
      <c r="C62" s="32" t="s">
        <v>45</v>
      </c>
      <c r="D62" s="44">
        <f>D61-D60</f>
        <v>-1099.98</v>
      </c>
      <c r="E62" s="44">
        <f t="shared" ref="E62:O62" si="23">E61-E60</f>
        <v>-2344.39</v>
      </c>
      <c r="F62" s="42">
        <f t="shared" si="23"/>
        <v>609.21</v>
      </c>
      <c r="G62" s="44">
        <f t="shared" si="23"/>
        <v>-2200</v>
      </c>
      <c r="H62" s="42">
        <f t="shared" si="23"/>
        <v>1100</v>
      </c>
      <c r="I62" s="42">
        <f t="shared" si="23"/>
        <v>1569.4699999999998</v>
      </c>
      <c r="J62" s="44">
        <f t="shared" si="23"/>
        <v>-1100</v>
      </c>
      <c r="K62" s="42">
        <f t="shared" si="23"/>
        <v>2200</v>
      </c>
      <c r="L62" s="44">
        <f t="shared" si="23"/>
        <v>-224.75</v>
      </c>
      <c r="M62" s="42">
        <f t="shared" si="23"/>
        <v>344.45000000000005</v>
      </c>
      <c r="N62" s="42">
        <f t="shared" si="23"/>
        <v>550</v>
      </c>
      <c r="O62" s="28">
        <f t="shared" si="23"/>
        <v>190.46000000000004</v>
      </c>
      <c r="P62" s="29">
        <f t="shared" si="22"/>
        <v>-405.53</v>
      </c>
      <c r="Q62" s="13"/>
    </row>
    <row r="63" spans="1:17" ht="13" customHeight="1" x14ac:dyDescent="0.15">
      <c r="A63" s="72">
        <v>21</v>
      </c>
      <c r="B63" s="70" t="s">
        <v>54</v>
      </c>
      <c r="C63" s="32" t="s">
        <v>48</v>
      </c>
      <c r="D63" s="35">
        <v>0</v>
      </c>
      <c r="E63" s="25">
        <v>0</v>
      </c>
      <c r="F63" s="25">
        <v>0</v>
      </c>
      <c r="G63" s="25">
        <v>0</v>
      </c>
      <c r="H63" s="23">
        <v>0</v>
      </c>
      <c r="I63" s="25">
        <v>0</v>
      </c>
      <c r="J63" s="25">
        <v>0</v>
      </c>
      <c r="K63" s="23">
        <v>7998.75</v>
      </c>
      <c r="L63" s="23">
        <v>5332.5</v>
      </c>
      <c r="M63" s="23">
        <v>0</v>
      </c>
      <c r="N63" s="25">
        <v>0</v>
      </c>
      <c r="O63" s="25">
        <v>0</v>
      </c>
      <c r="P63" s="24">
        <f t="shared" si="22"/>
        <v>13331.25</v>
      </c>
      <c r="Q63" s="13"/>
    </row>
    <row r="64" spans="1:17" ht="13" customHeight="1" x14ac:dyDescent="0.15">
      <c r="A64" s="72"/>
      <c r="B64" s="70"/>
      <c r="C64" s="32" t="s">
        <v>49</v>
      </c>
      <c r="D64" s="42">
        <v>0</v>
      </c>
      <c r="E64" s="45">
        <v>0</v>
      </c>
      <c r="F64" s="45">
        <v>0</v>
      </c>
      <c r="G64" s="45">
        <v>0</v>
      </c>
      <c r="H64" s="42">
        <v>0</v>
      </c>
      <c r="I64" s="45">
        <v>0</v>
      </c>
      <c r="J64" s="45">
        <v>0</v>
      </c>
      <c r="K64" s="46">
        <v>0</v>
      </c>
      <c r="L64" s="46">
        <v>0</v>
      </c>
      <c r="M64" s="42">
        <v>0</v>
      </c>
      <c r="N64" s="45">
        <v>0</v>
      </c>
      <c r="O64" s="40">
        <v>0</v>
      </c>
      <c r="P64" s="29">
        <f t="shared" si="22"/>
        <v>0</v>
      </c>
      <c r="Q64" s="13"/>
    </row>
    <row r="65" spans="1:17" ht="13" customHeight="1" x14ac:dyDescent="0.15">
      <c r="A65" s="72"/>
      <c r="B65" s="70"/>
      <c r="C65" s="32" t="s">
        <v>45</v>
      </c>
      <c r="D65" s="45">
        <f>D64-D63</f>
        <v>0</v>
      </c>
      <c r="E65" s="45">
        <f t="shared" ref="E65:O65" si="24">E64-E63</f>
        <v>0</v>
      </c>
      <c r="F65" s="45">
        <f t="shared" si="24"/>
        <v>0</v>
      </c>
      <c r="G65" s="45">
        <f t="shared" si="24"/>
        <v>0</v>
      </c>
      <c r="H65" s="45">
        <f t="shared" si="24"/>
        <v>0</v>
      </c>
      <c r="I65" s="45">
        <f t="shared" si="24"/>
        <v>0</v>
      </c>
      <c r="J65" s="45">
        <f t="shared" si="24"/>
        <v>0</v>
      </c>
      <c r="K65" s="46">
        <f t="shared" si="24"/>
        <v>-7998.75</v>
      </c>
      <c r="L65" s="46">
        <f t="shared" si="24"/>
        <v>-5332.5</v>
      </c>
      <c r="M65" s="45">
        <f t="shared" si="24"/>
        <v>0</v>
      </c>
      <c r="N65" s="45">
        <f t="shared" si="24"/>
        <v>0</v>
      </c>
      <c r="O65" s="40">
        <f t="shared" si="24"/>
        <v>0</v>
      </c>
      <c r="P65" s="41">
        <f t="shared" si="22"/>
        <v>-13331.25</v>
      </c>
      <c r="Q65" s="13"/>
    </row>
    <row r="66" spans="1:17" ht="13" customHeight="1" x14ac:dyDescent="0.15">
      <c r="A66" s="72">
        <v>22</v>
      </c>
      <c r="B66" s="70" t="s">
        <v>55</v>
      </c>
      <c r="C66" s="32" t="s">
        <v>48</v>
      </c>
      <c r="D66" s="35">
        <v>0</v>
      </c>
      <c r="E66" s="23">
        <v>1570.1</v>
      </c>
      <c r="F66" s="23">
        <v>1982.4</v>
      </c>
      <c r="G66" s="23">
        <v>0</v>
      </c>
      <c r="H66" s="25">
        <v>0</v>
      </c>
      <c r="I66" s="23">
        <v>2565.35</v>
      </c>
      <c r="J66" s="23">
        <v>2286.62</v>
      </c>
      <c r="K66" s="25">
        <v>0</v>
      </c>
      <c r="L66" s="23">
        <v>445.9</v>
      </c>
      <c r="M66" s="23">
        <v>1050</v>
      </c>
      <c r="N66" s="23">
        <v>2496.42</v>
      </c>
      <c r="O66" s="25">
        <v>0</v>
      </c>
      <c r="P66" s="24">
        <f t="shared" si="22"/>
        <v>12396.79</v>
      </c>
      <c r="Q66" s="13"/>
    </row>
    <row r="67" spans="1:17" ht="13" customHeight="1" x14ac:dyDescent="0.15">
      <c r="A67" s="72"/>
      <c r="B67" s="70"/>
      <c r="C67" s="32" t="s">
        <v>49</v>
      </c>
      <c r="D67" s="42">
        <v>0</v>
      </c>
      <c r="E67" s="44">
        <v>0</v>
      </c>
      <c r="F67" s="46">
        <v>0</v>
      </c>
      <c r="G67" s="42">
        <v>0</v>
      </c>
      <c r="H67" s="45">
        <v>0</v>
      </c>
      <c r="I67" s="46">
        <v>1223.8800000000001</v>
      </c>
      <c r="J67" s="46">
        <v>0</v>
      </c>
      <c r="K67" s="45">
        <v>0</v>
      </c>
      <c r="L67" s="44">
        <v>0</v>
      </c>
      <c r="M67" s="46">
        <v>0</v>
      </c>
      <c r="N67" s="46">
        <v>1397.48</v>
      </c>
      <c r="O67" s="40">
        <v>2000</v>
      </c>
      <c r="P67" s="29">
        <f t="shared" si="22"/>
        <v>4621.3600000000006</v>
      </c>
      <c r="Q67" s="13"/>
    </row>
    <row r="68" spans="1:17" ht="13" customHeight="1" x14ac:dyDescent="0.15">
      <c r="A68" s="72"/>
      <c r="B68" s="70"/>
      <c r="C68" s="32" t="s">
        <v>45</v>
      </c>
      <c r="D68" s="45">
        <f>D67-D66</f>
        <v>0</v>
      </c>
      <c r="E68" s="46">
        <f t="shared" ref="E68:O68" si="25">E67-E66</f>
        <v>-1570.1</v>
      </c>
      <c r="F68" s="46">
        <f t="shared" si="25"/>
        <v>-1982.4</v>
      </c>
      <c r="G68" s="45">
        <f t="shared" si="25"/>
        <v>0</v>
      </c>
      <c r="H68" s="45">
        <f t="shared" si="25"/>
        <v>0</v>
      </c>
      <c r="I68" s="46">
        <f t="shared" si="25"/>
        <v>-1341.4699999999998</v>
      </c>
      <c r="J68" s="46">
        <f t="shared" si="25"/>
        <v>-2286.62</v>
      </c>
      <c r="K68" s="45">
        <f t="shared" si="25"/>
        <v>0</v>
      </c>
      <c r="L68" s="46">
        <f t="shared" si="25"/>
        <v>-445.9</v>
      </c>
      <c r="M68" s="46">
        <f t="shared" si="25"/>
        <v>-1050</v>
      </c>
      <c r="N68" s="46">
        <f t="shared" si="25"/>
        <v>-1098.94</v>
      </c>
      <c r="O68" s="40">
        <f t="shared" si="25"/>
        <v>2000</v>
      </c>
      <c r="P68" s="41">
        <f t="shared" si="22"/>
        <v>-7775.4299999999985</v>
      </c>
      <c r="Q68" s="13"/>
    </row>
    <row r="69" spans="1:17" ht="13" customHeight="1" x14ac:dyDescent="0.15">
      <c r="A69" s="72">
        <v>23</v>
      </c>
      <c r="B69" s="70" t="s">
        <v>56</v>
      </c>
      <c r="C69" s="32" t="s">
        <v>48</v>
      </c>
      <c r="D69" s="33">
        <v>481.68</v>
      </c>
      <c r="E69" s="23">
        <v>836.46</v>
      </c>
      <c r="F69" s="23">
        <v>950.4</v>
      </c>
      <c r="G69" s="23">
        <v>592.38</v>
      </c>
      <c r="H69" s="23">
        <v>567</v>
      </c>
      <c r="I69" s="23">
        <v>950.4</v>
      </c>
      <c r="J69" s="23">
        <v>1067.58</v>
      </c>
      <c r="K69" s="23">
        <v>1070.82</v>
      </c>
      <c r="L69" s="23">
        <v>1067.58</v>
      </c>
      <c r="M69" s="23">
        <v>993.42</v>
      </c>
      <c r="N69" s="23">
        <v>950.4</v>
      </c>
      <c r="O69" s="23">
        <v>1124.82</v>
      </c>
      <c r="P69" s="24">
        <f t="shared" si="22"/>
        <v>10652.939999999999</v>
      </c>
      <c r="Q69" s="13"/>
    </row>
    <row r="70" spans="1:17" ht="13" customHeight="1" x14ac:dyDescent="0.15">
      <c r="A70" s="72"/>
      <c r="B70" s="70"/>
      <c r="C70" s="32" t="s">
        <v>49</v>
      </c>
      <c r="D70" s="45">
        <v>717.95</v>
      </c>
      <c r="E70" s="45">
        <v>852.82</v>
      </c>
      <c r="F70" s="45">
        <v>1147.77</v>
      </c>
      <c r="G70" s="45">
        <v>1151.28</v>
      </c>
      <c r="H70" s="45">
        <v>977.89</v>
      </c>
      <c r="I70" s="45">
        <v>1147.77</v>
      </c>
      <c r="J70" s="42">
        <v>1151.28</v>
      </c>
      <c r="K70" s="44">
        <v>1021.8</v>
      </c>
      <c r="L70" s="42">
        <v>1147.77</v>
      </c>
      <c r="M70" s="45">
        <v>1151.28</v>
      </c>
      <c r="N70" s="45">
        <v>1021.8</v>
      </c>
      <c r="O70" s="28">
        <v>1000</v>
      </c>
      <c r="P70" s="29">
        <f t="shared" si="22"/>
        <v>12489.41</v>
      </c>
      <c r="Q70" s="13"/>
    </row>
    <row r="71" spans="1:17" ht="13" customHeight="1" x14ac:dyDescent="0.15">
      <c r="A71" s="72"/>
      <c r="B71" s="70"/>
      <c r="C71" s="32" t="s">
        <v>45</v>
      </c>
      <c r="D71" s="45">
        <f>D70-D69</f>
        <v>236.27000000000004</v>
      </c>
      <c r="E71" s="45">
        <f t="shared" ref="E71:O71" si="26">E70-E69</f>
        <v>16.360000000000014</v>
      </c>
      <c r="F71" s="45">
        <f t="shared" si="26"/>
        <v>197.37</v>
      </c>
      <c r="G71" s="45">
        <f t="shared" si="26"/>
        <v>558.9</v>
      </c>
      <c r="H71" s="45">
        <f t="shared" si="26"/>
        <v>410.89</v>
      </c>
      <c r="I71" s="45">
        <f t="shared" si="26"/>
        <v>197.37</v>
      </c>
      <c r="J71" s="45">
        <f t="shared" si="26"/>
        <v>83.700000000000045</v>
      </c>
      <c r="K71" s="46">
        <f t="shared" si="26"/>
        <v>-49.019999999999982</v>
      </c>
      <c r="L71" s="45">
        <f t="shared" si="26"/>
        <v>80.190000000000055</v>
      </c>
      <c r="M71" s="45">
        <f t="shared" si="26"/>
        <v>157.86000000000001</v>
      </c>
      <c r="N71" s="45">
        <f t="shared" si="26"/>
        <v>71.399999999999977</v>
      </c>
      <c r="O71" s="40">
        <f t="shared" si="26"/>
        <v>-124.81999999999994</v>
      </c>
      <c r="P71" s="41">
        <f t="shared" si="22"/>
        <v>1836.47</v>
      </c>
      <c r="Q71" s="13"/>
    </row>
    <row r="72" spans="1:17" ht="13" customHeight="1" x14ac:dyDescent="0.15">
      <c r="A72" s="72">
        <v>24</v>
      </c>
      <c r="B72" s="70" t="s">
        <v>6</v>
      </c>
      <c r="C72" s="32" t="s">
        <v>48</v>
      </c>
      <c r="D72" s="35">
        <v>0</v>
      </c>
      <c r="E72" s="25">
        <v>0</v>
      </c>
      <c r="F72" s="23">
        <v>0</v>
      </c>
      <c r="G72" s="23">
        <v>2636.64</v>
      </c>
      <c r="H72" s="23">
        <v>0</v>
      </c>
      <c r="I72" s="23">
        <v>0</v>
      </c>
      <c r="J72" s="25">
        <v>0</v>
      </c>
      <c r="K72" s="25">
        <v>0</v>
      </c>
      <c r="L72" s="23">
        <v>0</v>
      </c>
      <c r="M72" s="25">
        <v>0</v>
      </c>
      <c r="N72" s="25">
        <v>6879.8</v>
      </c>
      <c r="O72" s="23">
        <v>0</v>
      </c>
      <c r="P72" s="24">
        <f t="shared" si="22"/>
        <v>9516.44</v>
      </c>
      <c r="Q72" s="13"/>
    </row>
    <row r="73" spans="1:17" ht="13" customHeight="1" x14ac:dyDescent="0.15">
      <c r="A73" s="72"/>
      <c r="B73" s="70"/>
      <c r="C73" s="32" t="s">
        <v>49</v>
      </c>
      <c r="D73" s="45">
        <v>0</v>
      </c>
      <c r="E73" s="45">
        <v>0</v>
      </c>
      <c r="F73" s="45">
        <v>17365.310000000001</v>
      </c>
      <c r="G73" s="46">
        <v>0</v>
      </c>
      <c r="H73" s="45">
        <v>0</v>
      </c>
      <c r="I73" s="45">
        <v>0</v>
      </c>
      <c r="J73" s="45">
        <v>0</v>
      </c>
      <c r="K73" s="45">
        <v>0</v>
      </c>
      <c r="L73" s="45">
        <v>0</v>
      </c>
      <c r="M73" s="46">
        <v>-9282.4</v>
      </c>
      <c r="N73" s="44">
        <v>0</v>
      </c>
      <c r="O73" s="28">
        <v>0</v>
      </c>
      <c r="P73" s="29">
        <f t="shared" si="22"/>
        <v>8082.9100000000017</v>
      </c>
      <c r="Q73" s="13"/>
    </row>
    <row r="74" spans="1:17" ht="13" customHeight="1" x14ac:dyDescent="0.15">
      <c r="A74" s="72"/>
      <c r="B74" s="70"/>
      <c r="C74" s="32" t="s">
        <v>45</v>
      </c>
      <c r="D74" s="45">
        <f>D73-D72</f>
        <v>0</v>
      </c>
      <c r="E74" s="45">
        <f t="shared" ref="E74:O74" si="27">E73-E72</f>
        <v>0</v>
      </c>
      <c r="F74" s="45">
        <f t="shared" si="27"/>
        <v>17365.310000000001</v>
      </c>
      <c r="G74" s="46">
        <f t="shared" si="27"/>
        <v>-2636.64</v>
      </c>
      <c r="H74" s="45">
        <f t="shared" si="27"/>
        <v>0</v>
      </c>
      <c r="I74" s="45">
        <f t="shared" si="27"/>
        <v>0</v>
      </c>
      <c r="J74" s="45">
        <f t="shared" si="27"/>
        <v>0</v>
      </c>
      <c r="K74" s="45">
        <f t="shared" si="27"/>
        <v>0</v>
      </c>
      <c r="L74" s="45">
        <f t="shared" si="27"/>
        <v>0</v>
      </c>
      <c r="M74" s="46">
        <f t="shared" si="27"/>
        <v>-9282.4</v>
      </c>
      <c r="N74" s="46">
        <f t="shared" si="27"/>
        <v>-6879.8</v>
      </c>
      <c r="O74" s="40">
        <f t="shared" si="27"/>
        <v>0</v>
      </c>
      <c r="P74" s="41">
        <f t="shared" si="22"/>
        <v>-1433.5299999999979</v>
      </c>
      <c r="Q74" s="13"/>
    </row>
    <row r="75" spans="1:17" ht="13" customHeight="1" x14ac:dyDescent="0.15">
      <c r="A75" s="72">
        <v>25</v>
      </c>
      <c r="B75" s="70" t="s">
        <v>57</v>
      </c>
      <c r="C75" s="32" t="s">
        <v>48</v>
      </c>
      <c r="D75" s="35">
        <v>0</v>
      </c>
      <c r="E75" s="23">
        <v>523.53</v>
      </c>
      <c r="F75" s="23">
        <v>742.77</v>
      </c>
      <c r="G75" s="23">
        <v>741.42</v>
      </c>
      <c r="H75" s="23">
        <v>836.49</v>
      </c>
      <c r="I75" s="23">
        <v>987.75</v>
      </c>
      <c r="J75" s="23">
        <v>1227.75</v>
      </c>
      <c r="K75" s="25">
        <v>0</v>
      </c>
      <c r="L75" s="23">
        <v>1002.75</v>
      </c>
      <c r="M75" s="23">
        <v>1561.75</v>
      </c>
      <c r="N75" s="23">
        <v>744.75</v>
      </c>
      <c r="O75" s="23">
        <v>963</v>
      </c>
      <c r="P75" s="24">
        <f t="shared" si="22"/>
        <v>9331.9599999999991</v>
      </c>
      <c r="Q75" s="13"/>
    </row>
    <row r="76" spans="1:17" ht="13" customHeight="1" x14ac:dyDescent="0.15">
      <c r="A76" s="72"/>
      <c r="B76" s="70"/>
      <c r="C76" s="32" t="s">
        <v>49</v>
      </c>
      <c r="D76" s="45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5">
        <v>0</v>
      </c>
      <c r="L76" s="46">
        <v>0</v>
      </c>
      <c r="M76" s="46">
        <v>0</v>
      </c>
      <c r="N76" s="46">
        <v>0</v>
      </c>
      <c r="O76" s="40">
        <v>0</v>
      </c>
      <c r="P76" s="29">
        <f t="shared" si="22"/>
        <v>0</v>
      </c>
      <c r="Q76" s="13"/>
    </row>
    <row r="77" spans="1:17" ht="13" customHeight="1" x14ac:dyDescent="0.15">
      <c r="A77" s="72"/>
      <c r="B77" s="70"/>
      <c r="C77" s="32" t="s">
        <v>45</v>
      </c>
      <c r="D77" s="45">
        <f>D76-D75</f>
        <v>0</v>
      </c>
      <c r="E77" s="46">
        <f t="shared" ref="E77:P77" si="28">E76-E75</f>
        <v>-523.53</v>
      </c>
      <c r="F77" s="46">
        <f t="shared" si="28"/>
        <v>-742.77</v>
      </c>
      <c r="G77" s="46">
        <f t="shared" si="28"/>
        <v>-741.42</v>
      </c>
      <c r="H77" s="46">
        <f t="shared" si="28"/>
        <v>-836.49</v>
      </c>
      <c r="I77" s="46">
        <f t="shared" si="28"/>
        <v>-987.75</v>
      </c>
      <c r="J77" s="46">
        <f t="shared" si="28"/>
        <v>-1227.75</v>
      </c>
      <c r="K77" s="45">
        <f t="shared" si="28"/>
        <v>0</v>
      </c>
      <c r="L77" s="46">
        <f t="shared" si="28"/>
        <v>-1002.75</v>
      </c>
      <c r="M77" s="46">
        <f t="shared" si="28"/>
        <v>-1561.75</v>
      </c>
      <c r="N77" s="46">
        <f t="shared" si="28"/>
        <v>-744.75</v>
      </c>
      <c r="O77" s="40">
        <f t="shared" si="28"/>
        <v>-963</v>
      </c>
      <c r="P77" s="40">
        <f t="shared" si="28"/>
        <v>-9331.9599999999991</v>
      </c>
      <c r="Q77" s="13"/>
    </row>
    <row r="78" spans="1:17" ht="13" customHeight="1" x14ac:dyDescent="0.15">
      <c r="A78" s="36"/>
      <c r="B78" s="14"/>
      <c r="C78" s="13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9"/>
      <c r="P78" s="20"/>
      <c r="Q78" s="13"/>
    </row>
    <row r="79" spans="1:17" ht="13" customHeight="1" x14ac:dyDescent="0.15">
      <c r="A79" s="73"/>
      <c r="B79" s="68" t="s">
        <v>65</v>
      </c>
      <c r="C79" s="32" t="s">
        <v>48</v>
      </c>
      <c r="D79" s="47">
        <v>16827.650000000001</v>
      </c>
      <c r="E79" s="47">
        <v>16792.52</v>
      </c>
      <c r="F79" s="47">
        <v>2735.92</v>
      </c>
      <c r="G79" s="47">
        <v>10449.32</v>
      </c>
      <c r="H79" s="47">
        <v>24165.83</v>
      </c>
      <c r="I79" s="47">
        <v>5132.6899999999996</v>
      </c>
      <c r="J79" s="47">
        <v>9435.4500000000007</v>
      </c>
      <c r="K79" s="47">
        <v>7271.56</v>
      </c>
      <c r="L79" s="47">
        <v>6292.12</v>
      </c>
      <c r="M79" s="47">
        <v>21553.95</v>
      </c>
      <c r="N79" s="47">
        <v>29976.15</v>
      </c>
      <c r="O79" s="48">
        <v>14258.7</v>
      </c>
      <c r="P79" s="49">
        <f>SUM(D79:O79)</f>
        <v>164891.85999999999</v>
      </c>
      <c r="Q79" s="13"/>
    </row>
    <row r="80" spans="1:17" ht="13" customHeight="1" x14ac:dyDescent="0.15">
      <c r="A80" s="74"/>
      <c r="B80" s="68"/>
      <c r="C80" s="32" t="s">
        <v>49</v>
      </c>
      <c r="D80" s="51">
        <v>3173.52</v>
      </c>
      <c r="E80" s="50">
        <v>25791.47</v>
      </c>
      <c r="F80" s="50">
        <v>7014.59</v>
      </c>
      <c r="G80" s="50">
        <v>11179.06</v>
      </c>
      <c r="H80" s="51">
        <v>16802.189999999999</v>
      </c>
      <c r="I80" s="50">
        <v>6802.34</v>
      </c>
      <c r="J80" s="50">
        <v>17676.95</v>
      </c>
      <c r="K80" s="50">
        <v>17491.23</v>
      </c>
      <c r="L80" s="50">
        <v>13382.39</v>
      </c>
      <c r="M80" s="50">
        <v>40529.879999999997</v>
      </c>
      <c r="N80" s="50">
        <v>35815.86</v>
      </c>
      <c r="O80" s="53">
        <v>30000</v>
      </c>
      <c r="P80" s="54">
        <f>SUM(D80:O80)</f>
        <v>225659.47999999998</v>
      </c>
      <c r="Q80" s="13"/>
    </row>
    <row r="81" spans="1:17" ht="13" customHeight="1" x14ac:dyDescent="0.15">
      <c r="A81" s="75"/>
      <c r="B81" s="68"/>
      <c r="C81" s="32" t="s">
        <v>45</v>
      </c>
      <c r="D81" s="51">
        <f>D80-D79</f>
        <v>-13654.130000000001</v>
      </c>
      <c r="E81" s="50">
        <f t="shared" ref="E81:P81" si="29">E80-E79</f>
        <v>8998.9500000000007</v>
      </c>
      <c r="F81" s="50">
        <f t="shared" si="29"/>
        <v>4278.67</v>
      </c>
      <c r="G81" s="50">
        <f t="shared" si="29"/>
        <v>729.73999999999978</v>
      </c>
      <c r="H81" s="51">
        <f t="shared" si="29"/>
        <v>-7363.6400000000031</v>
      </c>
      <c r="I81" s="50">
        <f t="shared" si="29"/>
        <v>1669.6500000000005</v>
      </c>
      <c r="J81" s="50">
        <f t="shared" si="29"/>
        <v>8241.5</v>
      </c>
      <c r="K81" s="50">
        <f t="shared" si="29"/>
        <v>10219.669999999998</v>
      </c>
      <c r="L81" s="50">
        <f t="shared" si="29"/>
        <v>7090.2699999999995</v>
      </c>
      <c r="M81" s="50">
        <f t="shared" si="29"/>
        <v>18975.929999999997</v>
      </c>
      <c r="N81" s="50">
        <f t="shared" si="29"/>
        <v>5839.7099999999991</v>
      </c>
      <c r="O81" s="52">
        <f t="shared" si="29"/>
        <v>15741.3</v>
      </c>
      <c r="P81" s="52">
        <f t="shared" si="29"/>
        <v>60767.619999999995</v>
      </c>
      <c r="Q81" s="13"/>
    </row>
    <row r="82" spans="1:17" ht="13" customHeight="1" x14ac:dyDescent="0.15">
      <c r="A82" s="36"/>
      <c r="B82" s="14"/>
      <c r="C82" s="13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55" t="s">
        <v>47</v>
      </c>
      <c r="P82" s="56">
        <f>SUM(P3+P6+P9+P12+P15+P18+P21+P24+P27+P30+P33+P36+P39+P42+P45+P48+P51+P54+P57+P60+P63+P66+P69+P72+P75+P79)</f>
        <v>1233789.06</v>
      </c>
      <c r="Q82" s="13"/>
    </row>
    <row r="83" spans="1:17" ht="13" customHeight="1" x14ac:dyDescent="0.15">
      <c r="A83" s="36"/>
      <c r="B83" s="14"/>
      <c r="C83" s="13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57" t="s">
        <v>64</v>
      </c>
      <c r="P83" s="58">
        <f>P4+P7+P10+P13+P16+P19+P22+P25+P28+P31+P34+P37+P40+P43+P46+P49+P52+P55+P58+P61+P64+P67+P70+P73+P76+P80</f>
        <v>1327558.78</v>
      </c>
      <c r="Q83" s="13"/>
    </row>
    <row r="84" spans="1:17" ht="13" customHeight="1" x14ac:dyDescent="0.15">
      <c r="A84" s="36"/>
      <c r="B84" s="14"/>
      <c r="C84" s="13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57" t="s">
        <v>45</v>
      </c>
      <c r="P84" s="58">
        <f>P83-P82</f>
        <v>93769.719999999972</v>
      </c>
      <c r="Q84" s="13"/>
    </row>
    <row r="85" spans="1:17" ht="13" customHeight="1" x14ac:dyDescent="0.15">
      <c r="A85" s="36"/>
      <c r="B85" s="14"/>
      <c r="C85" s="13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9"/>
      <c r="P85" s="20"/>
      <c r="Q85" s="13"/>
    </row>
    <row r="86" spans="1:17" ht="13" customHeight="1" x14ac:dyDescent="0.15">
      <c r="A86" s="37"/>
      <c r="B86" s="38" t="s">
        <v>32</v>
      </c>
      <c r="C86" s="39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2"/>
      <c r="P86" s="27"/>
      <c r="Q86" s="13"/>
    </row>
    <row r="87" spans="1:17" ht="13" customHeight="1" x14ac:dyDescent="0.15">
      <c r="A87" s="71">
        <v>1</v>
      </c>
      <c r="B87" s="69" t="s">
        <v>10</v>
      </c>
      <c r="C87" s="32" t="s">
        <v>48</v>
      </c>
      <c r="D87" s="33">
        <v>15995.52</v>
      </c>
      <c r="E87" s="23">
        <v>15995.52</v>
      </c>
      <c r="F87" s="23">
        <v>19994.400000000001</v>
      </c>
      <c r="G87" s="23">
        <v>15995.52</v>
      </c>
      <c r="H87" s="23">
        <v>19572.150000000001</v>
      </c>
      <c r="I87" s="23">
        <v>16417.77</v>
      </c>
      <c r="J87" s="23">
        <v>15995.52</v>
      </c>
      <c r="K87" s="23">
        <v>19994.400000000001</v>
      </c>
      <c r="L87" s="23">
        <v>15995.52</v>
      </c>
      <c r="M87" s="23">
        <v>15995.52</v>
      </c>
      <c r="N87" s="23">
        <v>19994.400000000001</v>
      </c>
      <c r="O87" s="23">
        <v>18167.32</v>
      </c>
      <c r="P87" s="24">
        <f>SUM(D87:O87)</f>
        <v>210113.56</v>
      </c>
      <c r="Q87" s="13"/>
    </row>
    <row r="88" spans="1:17" ht="13" customHeight="1" x14ac:dyDescent="0.15">
      <c r="A88" s="71"/>
      <c r="B88" s="69"/>
      <c r="C88" s="32" t="s">
        <v>49</v>
      </c>
      <c r="D88" s="42">
        <v>17353.349999999999</v>
      </c>
      <c r="E88" s="44">
        <v>14727.87</v>
      </c>
      <c r="F88" s="44">
        <v>17791.919999999998</v>
      </c>
      <c r="G88" s="44">
        <v>13448.32</v>
      </c>
      <c r="H88" s="44">
        <v>19525.150000000001</v>
      </c>
      <c r="I88" s="44">
        <v>15620.12</v>
      </c>
      <c r="J88" s="44">
        <v>15620.12</v>
      </c>
      <c r="K88" s="44">
        <v>19525.150000000001</v>
      </c>
      <c r="L88" s="44">
        <v>15620.12</v>
      </c>
      <c r="M88" s="42">
        <v>19102.900000000001</v>
      </c>
      <c r="N88" s="44">
        <v>16042.37</v>
      </c>
      <c r="O88" s="28">
        <v>17000</v>
      </c>
      <c r="P88" s="29">
        <f>SUM(D88:O88)</f>
        <v>201377.38999999998</v>
      </c>
      <c r="Q88" s="13"/>
    </row>
    <row r="89" spans="1:17" ht="13" customHeight="1" x14ac:dyDescent="0.15">
      <c r="A89" s="71"/>
      <c r="B89" s="69"/>
      <c r="C89" s="32" t="s">
        <v>45</v>
      </c>
      <c r="D89" s="42">
        <f>D88-D87</f>
        <v>1357.8299999999981</v>
      </c>
      <c r="E89" s="44">
        <f t="shared" ref="E89:P89" si="30">E88-E87</f>
        <v>-1267.6499999999996</v>
      </c>
      <c r="F89" s="44">
        <f t="shared" si="30"/>
        <v>-2202.4800000000032</v>
      </c>
      <c r="G89" s="44">
        <f t="shared" si="30"/>
        <v>-2547.2000000000007</v>
      </c>
      <c r="H89" s="44">
        <f t="shared" si="30"/>
        <v>-47</v>
      </c>
      <c r="I89" s="44">
        <f t="shared" si="30"/>
        <v>-797.64999999999964</v>
      </c>
      <c r="J89" s="44">
        <f t="shared" si="30"/>
        <v>-375.39999999999964</v>
      </c>
      <c r="K89" s="44">
        <f t="shared" si="30"/>
        <v>-469.25</v>
      </c>
      <c r="L89" s="44">
        <f t="shared" si="30"/>
        <v>-375.39999999999964</v>
      </c>
      <c r="M89" s="42">
        <f t="shared" si="30"/>
        <v>3107.380000000001</v>
      </c>
      <c r="N89" s="44">
        <f t="shared" si="30"/>
        <v>-3952.0300000000007</v>
      </c>
      <c r="O89" s="28">
        <f t="shared" si="30"/>
        <v>-1167.3199999999997</v>
      </c>
      <c r="P89" s="29">
        <f t="shared" si="30"/>
        <v>-8736.1700000000128</v>
      </c>
      <c r="Q89" s="13"/>
    </row>
    <row r="90" spans="1:17" ht="13" customHeight="1" x14ac:dyDescent="0.15">
      <c r="A90" s="71">
        <v>2</v>
      </c>
      <c r="B90" s="69" t="s">
        <v>4</v>
      </c>
      <c r="C90" s="32" t="s">
        <v>48</v>
      </c>
      <c r="D90" s="33">
        <v>8333.82</v>
      </c>
      <c r="E90" s="23">
        <v>5555.88</v>
      </c>
      <c r="F90" s="23">
        <v>5555.88</v>
      </c>
      <c r="G90" s="23">
        <v>2777.94</v>
      </c>
      <c r="H90" s="23">
        <v>8333.82</v>
      </c>
      <c r="I90" s="23">
        <v>8333.82</v>
      </c>
      <c r="J90" s="23">
        <v>5555.88</v>
      </c>
      <c r="K90" s="23">
        <v>11111.76</v>
      </c>
      <c r="L90" s="23">
        <v>5555.88</v>
      </c>
      <c r="M90" s="23">
        <v>5555.88</v>
      </c>
      <c r="N90" s="23">
        <v>11111.76</v>
      </c>
      <c r="O90" s="23">
        <v>5555.88</v>
      </c>
      <c r="P90" s="24">
        <f>SUM(D90:O90)</f>
        <v>83338.2</v>
      </c>
      <c r="Q90" s="13"/>
    </row>
    <row r="91" spans="1:17" ht="13" customHeight="1" x14ac:dyDescent="0.15">
      <c r="A91" s="71"/>
      <c r="B91" s="69"/>
      <c r="C91" s="32" t="s">
        <v>49</v>
      </c>
      <c r="D91" s="44">
        <v>5186.16</v>
      </c>
      <c r="E91" s="42">
        <v>7779.24</v>
      </c>
      <c r="F91" s="42">
        <v>10372.32</v>
      </c>
      <c r="G91" s="42">
        <v>5186.16</v>
      </c>
      <c r="H91" s="44">
        <v>7779.24</v>
      </c>
      <c r="I91" s="44">
        <v>5186.16</v>
      </c>
      <c r="J91" s="44">
        <v>5186.16</v>
      </c>
      <c r="K91" s="44">
        <v>10372.32</v>
      </c>
      <c r="L91" s="44">
        <v>5186.16</v>
      </c>
      <c r="M91" s="42">
        <v>7264.48</v>
      </c>
      <c r="N91" s="44">
        <v>8294</v>
      </c>
      <c r="O91" s="28">
        <v>2500</v>
      </c>
      <c r="P91" s="29">
        <f>SUM(D91:O91)</f>
        <v>80292.399999999994</v>
      </c>
      <c r="Q91" s="13"/>
    </row>
    <row r="92" spans="1:17" ht="13" customHeight="1" x14ac:dyDescent="0.15">
      <c r="A92" s="71"/>
      <c r="B92" s="69"/>
      <c r="C92" s="32" t="s">
        <v>45</v>
      </c>
      <c r="D92" s="44">
        <f>D91-D90</f>
        <v>-3147.66</v>
      </c>
      <c r="E92" s="42">
        <f t="shared" ref="E92:P92" si="31">E91-E90</f>
        <v>2223.3599999999997</v>
      </c>
      <c r="F92" s="42">
        <f t="shared" si="31"/>
        <v>4816.4399999999996</v>
      </c>
      <c r="G92" s="42">
        <f t="shared" si="31"/>
        <v>2408.2199999999998</v>
      </c>
      <c r="H92" s="44">
        <f t="shared" si="31"/>
        <v>-554.57999999999993</v>
      </c>
      <c r="I92" s="44">
        <f t="shared" si="31"/>
        <v>-3147.66</v>
      </c>
      <c r="J92" s="44">
        <f t="shared" si="31"/>
        <v>-369.72000000000025</v>
      </c>
      <c r="K92" s="44">
        <f t="shared" si="31"/>
        <v>-739.44000000000051</v>
      </c>
      <c r="L92" s="44">
        <f t="shared" si="31"/>
        <v>-369.72000000000025</v>
      </c>
      <c r="M92" s="42">
        <f t="shared" si="31"/>
        <v>1708.5999999999995</v>
      </c>
      <c r="N92" s="44">
        <f t="shared" si="31"/>
        <v>-2817.76</v>
      </c>
      <c r="O92" s="28">
        <f t="shared" si="31"/>
        <v>-3055.88</v>
      </c>
      <c r="P92" s="29">
        <f t="shared" si="31"/>
        <v>-3045.8000000000029</v>
      </c>
      <c r="Q92" s="13"/>
    </row>
    <row r="93" spans="1:17" ht="13" customHeight="1" x14ac:dyDescent="0.15">
      <c r="A93" s="71">
        <v>3</v>
      </c>
      <c r="B93" s="69" t="s">
        <v>9</v>
      </c>
      <c r="C93" s="32" t="s">
        <v>48</v>
      </c>
      <c r="D93" s="33">
        <v>6368.65</v>
      </c>
      <c r="E93" s="23">
        <v>10977.59</v>
      </c>
      <c r="F93" s="23">
        <v>4588.22</v>
      </c>
      <c r="G93" s="23">
        <v>0</v>
      </c>
      <c r="H93" s="23">
        <v>0</v>
      </c>
      <c r="I93" s="23">
        <v>3680.3</v>
      </c>
      <c r="J93" s="23">
        <v>4808.05</v>
      </c>
      <c r="K93" s="23">
        <v>5062.59</v>
      </c>
      <c r="L93" s="23">
        <v>6686.55</v>
      </c>
      <c r="M93" s="23">
        <v>7140.25</v>
      </c>
      <c r="N93" s="23">
        <v>5868.85</v>
      </c>
      <c r="O93" s="23">
        <v>530.4</v>
      </c>
      <c r="P93" s="24">
        <f>SUM(D93:O93)</f>
        <v>55711.45</v>
      </c>
      <c r="Q93" s="13"/>
    </row>
    <row r="94" spans="1:17" ht="13" customHeight="1" x14ac:dyDescent="0.15">
      <c r="A94" s="71"/>
      <c r="B94" s="69"/>
      <c r="C94" s="32" t="s">
        <v>49</v>
      </c>
      <c r="D94" s="44">
        <v>0</v>
      </c>
      <c r="E94" s="44">
        <v>0</v>
      </c>
      <c r="F94" s="44">
        <v>0</v>
      </c>
      <c r="G94" s="42">
        <v>0</v>
      </c>
      <c r="H94" s="42">
        <v>0</v>
      </c>
      <c r="I94" s="44">
        <v>2911.35</v>
      </c>
      <c r="J94" s="44">
        <v>3755.05</v>
      </c>
      <c r="K94" s="42">
        <v>10803.52</v>
      </c>
      <c r="L94" s="42">
        <v>9288.5</v>
      </c>
      <c r="M94" s="44">
        <v>6302.92</v>
      </c>
      <c r="N94" s="44">
        <v>5238.87</v>
      </c>
      <c r="O94" s="28">
        <v>5000</v>
      </c>
      <c r="P94" s="29">
        <f>SUM(D94:O94)</f>
        <v>43300.21</v>
      </c>
      <c r="Q94" s="13"/>
    </row>
    <row r="95" spans="1:17" ht="13" customHeight="1" x14ac:dyDescent="0.15">
      <c r="A95" s="71"/>
      <c r="B95" s="69"/>
      <c r="C95" s="32" t="s">
        <v>45</v>
      </c>
      <c r="D95" s="44">
        <f>D94-D93</f>
        <v>-6368.65</v>
      </c>
      <c r="E95" s="44">
        <f t="shared" ref="E95:P95" si="32">E94-E93</f>
        <v>-10977.59</v>
      </c>
      <c r="F95" s="44">
        <f t="shared" si="32"/>
        <v>-4588.22</v>
      </c>
      <c r="G95" s="42">
        <f t="shared" si="32"/>
        <v>0</v>
      </c>
      <c r="H95" s="42">
        <f t="shared" si="32"/>
        <v>0</v>
      </c>
      <c r="I95" s="44">
        <f t="shared" si="32"/>
        <v>-768.95000000000027</v>
      </c>
      <c r="J95" s="44">
        <f t="shared" si="32"/>
        <v>-1053</v>
      </c>
      <c r="K95" s="42">
        <f t="shared" si="32"/>
        <v>5740.93</v>
      </c>
      <c r="L95" s="42">
        <f t="shared" si="32"/>
        <v>2601.9499999999998</v>
      </c>
      <c r="M95" s="44">
        <f t="shared" si="32"/>
        <v>-837.32999999999993</v>
      </c>
      <c r="N95" s="44">
        <f t="shared" si="32"/>
        <v>-629.98000000000047</v>
      </c>
      <c r="O95" s="28">
        <f t="shared" si="32"/>
        <v>4469.6000000000004</v>
      </c>
      <c r="P95" s="29">
        <f t="shared" si="32"/>
        <v>-12411.239999999998</v>
      </c>
      <c r="Q95" s="13"/>
    </row>
    <row r="96" spans="1:17" ht="13" customHeight="1" x14ac:dyDescent="0.15">
      <c r="A96" s="71">
        <v>4</v>
      </c>
      <c r="B96" s="69" t="s">
        <v>14</v>
      </c>
      <c r="C96" s="32" t="s">
        <v>48</v>
      </c>
      <c r="D96" s="33">
        <v>10739.51</v>
      </c>
      <c r="E96" s="23">
        <v>7606.91</v>
      </c>
      <c r="F96" s="23">
        <v>4327.33</v>
      </c>
      <c r="G96" s="23">
        <v>1685.35</v>
      </c>
      <c r="H96" s="23">
        <v>1465.64</v>
      </c>
      <c r="I96" s="23">
        <v>0</v>
      </c>
      <c r="J96" s="23">
        <v>5160.82</v>
      </c>
      <c r="K96" s="25">
        <v>0</v>
      </c>
      <c r="L96" s="23">
        <v>5559.62</v>
      </c>
      <c r="M96" s="25">
        <v>10140.040000000001</v>
      </c>
      <c r="N96" s="23">
        <v>5160.82</v>
      </c>
      <c r="O96" s="23">
        <v>2408.64</v>
      </c>
      <c r="P96" s="24">
        <f>SUM(D96:O96)</f>
        <v>54254.68</v>
      </c>
      <c r="Q96" s="13"/>
    </row>
    <row r="97" spans="1:17" ht="13" customHeight="1" x14ac:dyDescent="0.15">
      <c r="A97" s="71"/>
      <c r="B97" s="69"/>
      <c r="C97" s="32" t="s">
        <v>49</v>
      </c>
      <c r="D97" s="44">
        <v>0</v>
      </c>
      <c r="E97" s="44">
        <v>0</v>
      </c>
      <c r="F97" s="44">
        <v>0</v>
      </c>
      <c r="G97" s="44">
        <v>0</v>
      </c>
      <c r="H97" s="44">
        <v>0</v>
      </c>
      <c r="I97" s="42">
        <v>724.6</v>
      </c>
      <c r="J97" s="42">
        <v>7129.28</v>
      </c>
      <c r="K97" s="45">
        <v>0</v>
      </c>
      <c r="L97" s="44">
        <v>3097.2</v>
      </c>
      <c r="M97" s="46">
        <v>4388.6400000000003</v>
      </c>
      <c r="N97" s="44">
        <v>5113.24</v>
      </c>
      <c r="O97" s="28">
        <v>2800</v>
      </c>
      <c r="P97" s="29">
        <f>SUM(D97:O97)</f>
        <v>23252.959999999999</v>
      </c>
      <c r="Q97" s="13"/>
    </row>
    <row r="98" spans="1:17" ht="13" customHeight="1" x14ac:dyDescent="0.15">
      <c r="A98" s="71"/>
      <c r="B98" s="69"/>
      <c r="C98" s="32" t="s">
        <v>45</v>
      </c>
      <c r="D98" s="44">
        <f>D97-D96</f>
        <v>-10739.51</v>
      </c>
      <c r="E98" s="44">
        <f t="shared" ref="E98:P98" si="33">E97-E96</f>
        <v>-7606.91</v>
      </c>
      <c r="F98" s="44">
        <f t="shared" si="33"/>
        <v>-4327.33</v>
      </c>
      <c r="G98" s="44">
        <f t="shared" si="33"/>
        <v>-1685.35</v>
      </c>
      <c r="H98" s="44">
        <f t="shared" si="33"/>
        <v>-1465.64</v>
      </c>
      <c r="I98" s="42">
        <f t="shared" si="33"/>
        <v>724.6</v>
      </c>
      <c r="J98" s="42">
        <f t="shared" si="33"/>
        <v>1968.46</v>
      </c>
      <c r="K98" s="42">
        <f t="shared" si="33"/>
        <v>0</v>
      </c>
      <c r="L98" s="44">
        <f t="shared" si="33"/>
        <v>-2462.42</v>
      </c>
      <c r="M98" s="44">
        <f t="shared" si="33"/>
        <v>-5751.4000000000005</v>
      </c>
      <c r="N98" s="44">
        <f t="shared" si="33"/>
        <v>-47.579999999999927</v>
      </c>
      <c r="O98" s="28">
        <f t="shared" si="33"/>
        <v>391.36000000000013</v>
      </c>
      <c r="P98" s="29">
        <f t="shared" si="33"/>
        <v>-31001.72</v>
      </c>
      <c r="Q98" s="13"/>
    </row>
    <row r="99" spans="1:17" ht="13" customHeight="1" x14ac:dyDescent="0.15">
      <c r="A99" s="71">
        <v>5</v>
      </c>
      <c r="B99" s="69" t="s">
        <v>21</v>
      </c>
      <c r="C99" s="32" t="s">
        <v>48</v>
      </c>
      <c r="D99" s="33">
        <v>5651.82</v>
      </c>
      <c r="E99" s="23">
        <v>4632.68</v>
      </c>
      <c r="F99" s="23">
        <v>1977.49</v>
      </c>
      <c r="G99" s="23">
        <v>0</v>
      </c>
      <c r="H99" s="23">
        <v>4551.7299999999996</v>
      </c>
      <c r="I99" s="23">
        <v>5811.04</v>
      </c>
      <c r="J99" s="23">
        <v>4460.1899999999996</v>
      </c>
      <c r="K99" s="23">
        <v>5237.82</v>
      </c>
      <c r="L99" s="23">
        <v>3065.47</v>
      </c>
      <c r="M99" s="23">
        <v>4265.07</v>
      </c>
      <c r="N99" s="23">
        <v>3085.02</v>
      </c>
      <c r="O99" s="23">
        <v>1657.3</v>
      </c>
      <c r="P99" s="24">
        <f>SUM(D99:O99)</f>
        <v>44395.63</v>
      </c>
      <c r="Q99" s="13"/>
    </row>
    <row r="100" spans="1:17" ht="13" customHeight="1" x14ac:dyDescent="0.15">
      <c r="A100" s="71"/>
      <c r="B100" s="69"/>
      <c r="C100" s="32" t="s">
        <v>49</v>
      </c>
      <c r="D100" s="44">
        <v>0</v>
      </c>
      <c r="E100" s="44">
        <v>0</v>
      </c>
      <c r="F100" s="45">
        <v>12263.96</v>
      </c>
      <c r="G100" s="45">
        <v>1099.82</v>
      </c>
      <c r="H100" s="46">
        <v>1559.38</v>
      </c>
      <c r="I100" s="46">
        <v>4997.3100000000004</v>
      </c>
      <c r="J100" s="46">
        <v>4387.68</v>
      </c>
      <c r="K100" s="45">
        <v>5323.42</v>
      </c>
      <c r="L100" s="45">
        <v>3087.25</v>
      </c>
      <c r="M100" s="46">
        <v>4136.67</v>
      </c>
      <c r="N100" s="46">
        <v>3048.13</v>
      </c>
      <c r="O100" s="40">
        <v>5500</v>
      </c>
      <c r="P100" s="29">
        <f>SUM(D100:O100)</f>
        <v>45403.619999999995</v>
      </c>
      <c r="Q100" s="13"/>
    </row>
    <row r="101" spans="1:17" ht="13" customHeight="1" x14ac:dyDescent="0.15">
      <c r="A101" s="71"/>
      <c r="B101" s="69"/>
      <c r="C101" s="32" t="s">
        <v>45</v>
      </c>
      <c r="D101" s="44">
        <f>D100-D99</f>
        <v>-5651.82</v>
      </c>
      <c r="E101" s="44">
        <f t="shared" ref="E101:P101" si="34">E100-E99</f>
        <v>-4632.68</v>
      </c>
      <c r="F101" s="42">
        <f t="shared" si="34"/>
        <v>10286.469999999999</v>
      </c>
      <c r="G101" s="42">
        <f t="shared" si="34"/>
        <v>1099.82</v>
      </c>
      <c r="H101" s="44">
        <f t="shared" si="34"/>
        <v>-2992.3499999999995</v>
      </c>
      <c r="I101" s="44">
        <f t="shared" si="34"/>
        <v>-813.72999999999956</v>
      </c>
      <c r="J101" s="44">
        <f t="shared" si="34"/>
        <v>-72.509999999999309</v>
      </c>
      <c r="K101" s="42">
        <f t="shared" si="34"/>
        <v>85.600000000000364</v>
      </c>
      <c r="L101" s="42">
        <f t="shared" si="34"/>
        <v>21.7800000000002</v>
      </c>
      <c r="M101" s="44">
        <f t="shared" si="34"/>
        <v>-128.39999999999964</v>
      </c>
      <c r="N101" s="44">
        <f t="shared" si="34"/>
        <v>-36.889999999999873</v>
      </c>
      <c r="O101" s="28">
        <f t="shared" si="34"/>
        <v>3842.7</v>
      </c>
      <c r="P101" s="29">
        <f t="shared" si="34"/>
        <v>1007.989999999998</v>
      </c>
      <c r="Q101" s="13"/>
    </row>
    <row r="102" spans="1:17" ht="13" customHeight="1" x14ac:dyDescent="0.15">
      <c r="A102" s="71">
        <v>6</v>
      </c>
      <c r="B102" s="69" t="s">
        <v>15</v>
      </c>
      <c r="C102" s="32" t="s">
        <v>48</v>
      </c>
      <c r="D102" s="33">
        <v>0</v>
      </c>
      <c r="E102" s="23">
        <v>4485.1400000000003</v>
      </c>
      <c r="F102" s="25">
        <v>0</v>
      </c>
      <c r="G102" s="23">
        <v>4485.1400000000003</v>
      </c>
      <c r="H102" s="23">
        <v>0</v>
      </c>
      <c r="I102" s="23">
        <v>7626.08</v>
      </c>
      <c r="J102" s="23">
        <v>6385.48</v>
      </c>
      <c r="K102" s="23">
        <v>4485.1400000000003</v>
      </c>
      <c r="L102" s="23">
        <v>2844.59</v>
      </c>
      <c r="M102" s="23">
        <v>4548.41</v>
      </c>
      <c r="N102" s="23">
        <v>7584.78</v>
      </c>
      <c r="O102" s="23">
        <v>0</v>
      </c>
      <c r="P102" s="24">
        <f>SUM(D102:O102)</f>
        <v>42444.759999999995</v>
      </c>
      <c r="Q102" s="13"/>
    </row>
    <row r="103" spans="1:17" ht="13" customHeight="1" x14ac:dyDescent="0.15">
      <c r="A103" s="71"/>
      <c r="B103" s="69"/>
      <c r="C103" s="32" t="s">
        <v>49</v>
      </c>
      <c r="D103" s="42">
        <v>0</v>
      </c>
      <c r="E103" s="42">
        <v>6836.51</v>
      </c>
      <c r="F103" s="42">
        <v>1497.03</v>
      </c>
      <c r="G103" s="44">
        <v>0</v>
      </c>
      <c r="H103" s="42">
        <v>7484.31</v>
      </c>
      <c r="I103" s="44">
        <v>0</v>
      </c>
      <c r="J103" s="44">
        <v>2561.66</v>
      </c>
      <c r="K103" s="44">
        <v>0</v>
      </c>
      <c r="L103" s="44">
        <v>0</v>
      </c>
      <c r="M103" s="44">
        <v>0</v>
      </c>
      <c r="N103" s="76">
        <v>13090.11</v>
      </c>
      <c r="O103" s="28">
        <v>0</v>
      </c>
      <c r="P103" s="29">
        <f>SUM(D103:O103)</f>
        <v>31469.620000000003</v>
      </c>
      <c r="Q103" s="13"/>
    </row>
    <row r="104" spans="1:17" ht="13" customHeight="1" x14ac:dyDescent="0.15">
      <c r="A104" s="71"/>
      <c r="B104" s="69"/>
      <c r="C104" s="32" t="s">
        <v>45</v>
      </c>
      <c r="D104" s="45">
        <f>D103-D102</f>
        <v>0</v>
      </c>
      <c r="E104" s="45">
        <f t="shared" ref="E104:P104" si="35">E103-E102</f>
        <v>2351.37</v>
      </c>
      <c r="F104" s="45">
        <f t="shared" si="35"/>
        <v>1497.03</v>
      </c>
      <c r="G104" s="46">
        <f t="shared" si="35"/>
        <v>-4485.1400000000003</v>
      </c>
      <c r="H104" s="45">
        <f t="shared" si="35"/>
        <v>7484.31</v>
      </c>
      <c r="I104" s="46">
        <f t="shared" si="35"/>
        <v>-7626.08</v>
      </c>
      <c r="J104" s="46">
        <f t="shared" si="35"/>
        <v>-3823.8199999999997</v>
      </c>
      <c r="K104" s="46">
        <f t="shared" si="35"/>
        <v>-4485.1400000000003</v>
      </c>
      <c r="L104" s="46">
        <f t="shared" si="35"/>
        <v>-2844.59</v>
      </c>
      <c r="M104" s="46">
        <f t="shared" si="35"/>
        <v>-4548.41</v>
      </c>
      <c r="N104" s="77">
        <f t="shared" si="35"/>
        <v>5505.3300000000008</v>
      </c>
      <c r="O104" s="40">
        <f t="shared" si="35"/>
        <v>0</v>
      </c>
      <c r="P104" s="41">
        <f t="shared" si="35"/>
        <v>-10975.139999999992</v>
      </c>
      <c r="Q104" s="13"/>
    </row>
    <row r="105" spans="1:17" ht="13" customHeight="1" x14ac:dyDescent="0.15">
      <c r="A105" s="71">
        <v>7</v>
      </c>
      <c r="B105" s="69" t="s">
        <v>17</v>
      </c>
      <c r="C105" s="32" t="s">
        <v>48</v>
      </c>
      <c r="D105" s="33">
        <v>2953.2</v>
      </c>
      <c r="E105" s="23">
        <v>3691.5</v>
      </c>
      <c r="F105" s="23">
        <v>2953.2</v>
      </c>
      <c r="G105" s="23">
        <v>2953.2</v>
      </c>
      <c r="H105" s="23">
        <v>3691.5</v>
      </c>
      <c r="I105" s="23">
        <v>2953.2</v>
      </c>
      <c r="J105" s="23">
        <v>2953.2</v>
      </c>
      <c r="K105" s="23">
        <v>3691.5</v>
      </c>
      <c r="L105" s="23">
        <v>2953.2</v>
      </c>
      <c r="M105" s="23">
        <v>3603.82</v>
      </c>
      <c r="N105" s="23">
        <v>2602.48</v>
      </c>
      <c r="O105" s="23">
        <v>2602.48</v>
      </c>
      <c r="P105" s="24">
        <f>SUM(D105:O105)</f>
        <v>37602.480000000003</v>
      </c>
      <c r="Q105" s="13"/>
    </row>
    <row r="106" spans="1:17" ht="13" customHeight="1" x14ac:dyDescent="0.15">
      <c r="A106" s="71"/>
      <c r="B106" s="69"/>
      <c r="C106" s="32" t="s">
        <v>49</v>
      </c>
      <c r="D106" s="42">
        <v>3026.95</v>
      </c>
      <c r="E106" s="44">
        <v>2421.56</v>
      </c>
      <c r="F106" s="44">
        <v>2421.56</v>
      </c>
      <c r="G106" s="42">
        <v>3026.95</v>
      </c>
      <c r="H106" s="44">
        <v>2421.56</v>
      </c>
      <c r="I106" s="44">
        <v>2421.56</v>
      </c>
      <c r="J106" s="44">
        <v>3026.95</v>
      </c>
      <c r="K106" s="44">
        <v>2421.56</v>
      </c>
      <c r="L106" s="44">
        <v>2421.56</v>
      </c>
      <c r="M106" s="44">
        <v>3026.95</v>
      </c>
      <c r="N106" s="44">
        <v>2421.56</v>
      </c>
      <c r="O106" s="28">
        <v>2400</v>
      </c>
      <c r="P106" s="29">
        <f>SUM(D106:O106)</f>
        <v>31458.720000000005</v>
      </c>
      <c r="Q106" s="13"/>
    </row>
    <row r="107" spans="1:17" ht="13" customHeight="1" x14ac:dyDescent="0.15">
      <c r="A107" s="71"/>
      <c r="B107" s="69"/>
      <c r="C107" s="32" t="s">
        <v>45</v>
      </c>
      <c r="D107" s="42">
        <f>D106-D105</f>
        <v>73.75</v>
      </c>
      <c r="E107" s="44">
        <f t="shared" ref="E107:O107" si="36">E106-E105</f>
        <v>-1269.94</v>
      </c>
      <c r="F107" s="44">
        <f t="shared" si="36"/>
        <v>-531.63999999999987</v>
      </c>
      <c r="G107" s="42">
        <f t="shared" si="36"/>
        <v>73.75</v>
      </c>
      <c r="H107" s="44">
        <f t="shared" si="36"/>
        <v>-1269.94</v>
      </c>
      <c r="I107" s="44">
        <f t="shared" si="36"/>
        <v>-531.63999999999987</v>
      </c>
      <c r="J107" s="44">
        <f t="shared" si="36"/>
        <v>73.75</v>
      </c>
      <c r="K107" s="44">
        <f t="shared" si="36"/>
        <v>-1269.94</v>
      </c>
      <c r="L107" s="44">
        <f t="shared" si="36"/>
        <v>-531.63999999999987</v>
      </c>
      <c r="M107" s="44">
        <f t="shared" si="36"/>
        <v>-576.87000000000035</v>
      </c>
      <c r="N107" s="44">
        <f t="shared" si="36"/>
        <v>-180.92000000000007</v>
      </c>
      <c r="O107" s="28">
        <f t="shared" si="36"/>
        <v>-202.48000000000002</v>
      </c>
      <c r="P107" s="29">
        <f>P106-P105</f>
        <v>-6143.7599999999984</v>
      </c>
      <c r="Q107" s="13"/>
    </row>
    <row r="108" spans="1:17" ht="13" customHeight="1" x14ac:dyDescent="0.15">
      <c r="A108" s="71">
        <v>8</v>
      </c>
      <c r="B108" s="69" t="s">
        <v>0</v>
      </c>
      <c r="C108" s="32" t="s">
        <v>48</v>
      </c>
      <c r="D108" s="35">
        <v>0</v>
      </c>
      <c r="E108" s="23">
        <v>0</v>
      </c>
      <c r="F108" s="23">
        <v>0</v>
      </c>
      <c r="G108" s="23">
        <v>0</v>
      </c>
      <c r="H108" s="23">
        <v>1604.08</v>
      </c>
      <c r="I108" s="23">
        <v>5291.04</v>
      </c>
      <c r="J108" s="25">
        <v>0</v>
      </c>
      <c r="K108" s="25">
        <v>0</v>
      </c>
      <c r="L108" s="23">
        <v>2626.09</v>
      </c>
      <c r="M108" s="23">
        <v>5035.1499999999996</v>
      </c>
      <c r="N108" s="23">
        <v>4524.92</v>
      </c>
      <c r="O108" s="23">
        <v>2677.77</v>
      </c>
      <c r="P108" s="24">
        <f>SUM(D108:O108)</f>
        <v>21759.05</v>
      </c>
      <c r="Q108" s="13"/>
    </row>
    <row r="109" spans="1:17" ht="13" customHeight="1" x14ac:dyDescent="0.15">
      <c r="A109" s="71"/>
      <c r="B109" s="69"/>
      <c r="C109" s="32" t="s">
        <v>49</v>
      </c>
      <c r="D109" s="45">
        <v>0</v>
      </c>
      <c r="E109" s="42">
        <v>0</v>
      </c>
      <c r="F109" s="42">
        <v>416.7</v>
      </c>
      <c r="G109" s="42">
        <v>0</v>
      </c>
      <c r="H109" s="44">
        <v>3761.45</v>
      </c>
      <c r="I109" s="44">
        <v>4569.1099999999997</v>
      </c>
      <c r="J109" s="45">
        <v>0</v>
      </c>
      <c r="K109" s="45">
        <v>0</v>
      </c>
      <c r="L109" s="44">
        <v>0</v>
      </c>
      <c r="M109" s="44">
        <v>2932.84</v>
      </c>
      <c r="N109" s="44">
        <v>4497.3500000000004</v>
      </c>
      <c r="O109" s="40">
        <v>4000</v>
      </c>
      <c r="P109" s="29">
        <f>SUM(D109:O109)</f>
        <v>20177.449999999997</v>
      </c>
      <c r="Q109" s="13"/>
    </row>
    <row r="110" spans="1:17" ht="13" customHeight="1" x14ac:dyDescent="0.15">
      <c r="A110" s="71"/>
      <c r="B110" s="69"/>
      <c r="C110" s="32" t="s">
        <v>45</v>
      </c>
      <c r="D110" s="45">
        <f>D109-D108</f>
        <v>0</v>
      </c>
      <c r="E110" s="45">
        <f t="shared" ref="E110:P110" si="37">E109-E108</f>
        <v>0</v>
      </c>
      <c r="F110" s="45">
        <f t="shared" si="37"/>
        <v>416.7</v>
      </c>
      <c r="G110" s="45">
        <f t="shared" si="37"/>
        <v>0</v>
      </c>
      <c r="H110" s="46">
        <f t="shared" si="37"/>
        <v>2157.37</v>
      </c>
      <c r="I110" s="46">
        <f t="shared" si="37"/>
        <v>-721.93000000000029</v>
      </c>
      <c r="J110" s="45">
        <f t="shared" si="37"/>
        <v>0</v>
      </c>
      <c r="K110" s="45">
        <f t="shared" si="37"/>
        <v>0</v>
      </c>
      <c r="L110" s="46">
        <f t="shared" si="37"/>
        <v>-2626.09</v>
      </c>
      <c r="M110" s="46">
        <f t="shared" si="37"/>
        <v>-2102.3099999999995</v>
      </c>
      <c r="N110" s="46">
        <f t="shared" si="37"/>
        <v>-27.569999999999709</v>
      </c>
      <c r="O110" s="40">
        <f t="shared" si="37"/>
        <v>1322.23</v>
      </c>
      <c r="P110" s="41">
        <f t="shared" si="37"/>
        <v>-1581.6000000000022</v>
      </c>
      <c r="Q110" s="13"/>
    </row>
    <row r="111" spans="1:17" ht="13" customHeight="1" x14ac:dyDescent="0.15">
      <c r="A111" s="71">
        <v>9</v>
      </c>
      <c r="B111" s="69" t="s">
        <v>22</v>
      </c>
      <c r="C111" s="32" t="s">
        <v>48</v>
      </c>
      <c r="D111" s="35">
        <v>0</v>
      </c>
      <c r="E111" s="25">
        <v>0</v>
      </c>
      <c r="F111" s="23">
        <v>0</v>
      </c>
      <c r="G111" s="25">
        <v>0</v>
      </c>
      <c r="H111" s="23">
        <v>3312.51</v>
      </c>
      <c r="I111" s="23">
        <v>0</v>
      </c>
      <c r="J111" s="25">
        <v>0</v>
      </c>
      <c r="K111" s="23">
        <v>3139.98</v>
      </c>
      <c r="L111" s="25">
        <v>0</v>
      </c>
      <c r="M111" s="25">
        <v>3297.2</v>
      </c>
      <c r="N111" s="25">
        <v>4299.3500000000004</v>
      </c>
      <c r="O111" s="25">
        <v>0</v>
      </c>
      <c r="P111" s="24">
        <f>SUM(D111:O111)</f>
        <v>14049.039999999999</v>
      </c>
      <c r="Q111" s="13"/>
    </row>
    <row r="112" spans="1:17" ht="13" customHeight="1" x14ac:dyDescent="0.15">
      <c r="A112" s="71"/>
      <c r="B112" s="69"/>
      <c r="C112" s="32" t="s">
        <v>49</v>
      </c>
      <c r="D112" s="45">
        <v>3302.34</v>
      </c>
      <c r="E112" s="42">
        <v>0</v>
      </c>
      <c r="F112" s="45">
        <v>0</v>
      </c>
      <c r="G112" s="45">
        <v>3302.34</v>
      </c>
      <c r="H112" s="44">
        <v>3302.34</v>
      </c>
      <c r="I112" s="45">
        <v>0</v>
      </c>
      <c r="J112" s="45">
        <v>0</v>
      </c>
      <c r="K112" s="45">
        <v>3302.34</v>
      </c>
      <c r="L112" s="42">
        <v>3302.34</v>
      </c>
      <c r="M112" s="45">
        <v>3302.34</v>
      </c>
      <c r="N112" s="76">
        <v>4346.47</v>
      </c>
      <c r="O112" s="40">
        <v>0</v>
      </c>
      <c r="P112" s="29">
        <f>SUM(D112:O112)</f>
        <v>24160.510000000002</v>
      </c>
      <c r="Q112" s="13"/>
    </row>
    <row r="113" spans="1:17" ht="13" customHeight="1" x14ac:dyDescent="0.15">
      <c r="A113" s="71"/>
      <c r="B113" s="69"/>
      <c r="C113" s="32" t="s">
        <v>45</v>
      </c>
      <c r="D113" s="45">
        <f>D112-D111</f>
        <v>3302.34</v>
      </c>
      <c r="E113" s="45">
        <f t="shared" ref="E113:P113" si="38">E112-E111</f>
        <v>0</v>
      </c>
      <c r="F113" s="45">
        <f t="shared" si="38"/>
        <v>0</v>
      </c>
      <c r="G113" s="45">
        <f t="shared" si="38"/>
        <v>3302.34</v>
      </c>
      <c r="H113" s="46">
        <f t="shared" si="38"/>
        <v>-10.170000000000073</v>
      </c>
      <c r="I113" s="45">
        <f t="shared" si="38"/>
        <v>0</v>
      </c>
      <c r="J113" s="45">
        <f t="shared" si="38"/>
        <v>0</v>
      </c>
      <c r="K113" s="45">
        <f t="shared" si="38"/>
        <v>162.36000000000013</v>
      </c>
      <c r="L113" s="45">
        <f t="shared" si="38"/>
        <v>3302.34</v>
      </c>
      <c r="M113" s="45">
        <f t="shared" si="38"/>
        <v>5.1400000000003274</v>
      </c>
      <c r="N113" s="77">
        <f t="shared" si="38"/>
        <v>47.119999999999891</v>
      </c>
      <c r="O113" s="40">
        <f t="shared" si="38"/>
        <v>0</v>
      </c>
      <c r="P113" s="41">
        <f t="shared" si="38"/>
        <v>10111.470000000003</v>
      </c>
      <c r="Q113" s="13"/>
    </row>
    <row r="114" spans="1:17" ht="13" customHeight="1" x14ac:dyDescent="0.15">
      <c r="A114" s="71">
        <v>10</v>
      </c>
      <c r="B114" s="69" t="s">
        <v>7</v>
      </c>
      <c r="C114" s="32" t="s">
        <v>48</v>
      </c>
      <c r="D114" s="35">
        <v>0</v>
      </c>
      <c r="E114" s="23">
        <v>10063.469999999999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4">
        <f>SUM(D114:O114)</f>
        <v>10063.469999999999</v>
      </c>
      <c r="Q114" s="13"/>
    </row>
    <row r="115" spans="1:17" ht="13" customHeight="1" x14ac:dyDescent="0.15">
      <c r="A115" s="71"/>
      <c r="B115" s="69"/>
      <c r="C115" s="32" t="s">
        <v>49</v>
      </c>
      <c r="D115" s="42">
        <v>0</v>
      </c>
      <c r="E115" s="44">
        <v>0</v>
      </c>
      <c r="F115" s="45">
        <v>0</v>
      </c>
      <c r="G115" s="45">
        <v>0</v>
      </c>
      <c r="H115" s="45">
        <v>0</v>
      </c>
      <c r="I115" s="42">
        <v>0</v>
      </c>
      <c r="J115" s="45">
        <v>0</v>
      </c>
      <c r="K115" s="42">
        <v>0</v>
      </c>
      <c r="L115" s="45">
        <v>0</v>
      </c>
      <c r="M115" s="42">
        <v>0</v>
      </c>
      <c r="N115" s="76">
        <v>0</v>
      </c>
      <c r="O115" s="40">
        <v>0</v>
      </c>
      <c r="P115" s="29">
        <f>SUM(D115:O115)</f>
        <v>0</v>
      </c>
      <c r="Q115" s="13"/>
    </row>
    <row r="116" spans="1:17" ht="13" customHeight="1" x14ac:dyDescent="0.15">
      <c r="A116" s="71"/>
      <c r="B116" s="69"/>
      <c r="C116" s="32" t="s">
        <v>45</v>
      </c>
      <c r="D116" s="42">
        <f>D115-D114</f>
        <v>0</v>
      </c>
      <c r="E116" s="44">
        <f t="shared" ref="E116:P116" si="39">E115-E114</f>
        <v>-10063.469999999999</v>
      </c>
      <c r="F116" s="42">
        <f t="shared" si="39"/>
        <v>0</v>
      </c>
      <c r="G116" s="42">
        <f t="shared" si="39"/>
        <v>0</v>
      </c>
      <c r="H116" s="42">
        <f t="shared" si="39"/>
        <v>0</v>
      </c>
      <c r="I116" s="42">
        <f t="shared" si="39"/>
        <v>0</v>
      </c>
      <c r="J116" s="42">
        <f t="shared" si="39"/>
        <v>0</v>
      </c>
      <c r="K116" s="42">
        <f t="shared" si="39"/>
        <v>0</v>
      </c>
      <c r="L116" s="42">
        <f t="shared" si="39"/>
        <v>0</v>
      </c>
      <c r="M116" s="42">
        <f t="shared" si="39"/>
        <v>0</v>
      </c>
      <c r="N116" s="76">
        <f t="shared" si="39"/>
        <v>0</v>
      </c>
      <c r="O116" s="28">
        <f t="shared" si="39"/>
        <v>0</v>
      </c>
      <c r="P116" s="29">
        <f t="shared" si="39"/>
        <v>-10063.469999999999</v>
      </c>
      <c r="Q116" s="13"/>
    </row>
    <row r="117" spans="1:17" ht="13" customHeight="1" x14ac:dyDescent="0.15">
      <c r="A117" s="71">
        <v>11</v>
      </c>
      <c r="B117" s="69" t="s">
        <v>30</v>
      </c>
      <c r="C117" s="32" t="s">
        <v>48</v>
      </c>
      <c r="D117" s="33">
        <v>160.97999999999999</v>
      </c>
      <c r="E117" s="23">
        <v>4563.33</v>
      </c>
      <c r="F117" s="25">
        <v>0</v>
      </c>
      <c r="G117" s="25">
        <v>0</v>
      </c>
      <c r="H117" s="23">
        <v>0</v>
      </c>
      <c r="I117" s="25">
        <v>0</v>
      </c>
      <c r="J117" s="23">
        <v>350.38</v>
      </c>
      <c r="K117" s="25">
        <v>0</v>
      </c>
      <c r="L117" s="23">
        <v>0</v>
      </c>
      <c r="M117" s="23">
        <v>4391.2</v>
      </c>
      <c r="N117" s="25">
        <v>0</v>
      </c>
      <c r="O117" s="23">
        <v>568.22</v>
      </c>
      <c r="P117" s="24">
        <f>SUM(D117:O117)</f>
        <v>10034.109999999999</v>
      </c>
      <c r="Q117" s="13"/>
    </row>
    <row r="118" spans="1:17" ht="13" customHeight="1" x14ac:dyDescent="0.15">
      <c r="A118" s="71"/>
      <c r="B118" s="69"/>
      <c r="C118" s="32" t="s">
        <v>49</v>
      </c>
      <c r="D118" s="44">
        <v>0</v>
      </c>
      <c r="E118" s="44">
        <v>2012.76</v>
      </c>
      <c r="F118" s="42">
        <v>0</v>
      </c>
      <c r="G118" s="42">
        <v>0</v>
      </c>
      <c r="H118" s="42">
        <v>877.35</v>
      </c>
      <c r="I118" s="42">
        <v>0</v>
      </c>
      <c r="J118" s="44">
        <v>0</v>
      </c>
      <c r="K118" s="42">
        <v>0</v>
      </c>
      <c r="L118" s="42">
        <v>0</v>
      </c>
      <c r="M118" s="44">
        <v>2012.76</v>
      </c>
      <c r="N118" s="76">
        <v>0</v>
      </c>
      <c r="O118" s="28">
        <v>0</v>
      </c>
      <c r="P118" s="29">
        <f>SUM(D118:O118)</f>
        <v>4902.87</v>
      </c>
      <c r="Q118" s="13"/>
    </row>
    <row r="119" spans="1:17" ht="13" customHeight="1" x14ac:dyDescent="0.15">
      <c r="A119" s="71"/>
      <c r="B119" s="69"/>
      <c r="C119" s="32" t="s">
        <v>45</v>
      </c>
      <c r="D119" s="46">
        <f>D118-D117</f>
        <v>-160.97999999999999</v>
      </c>
      <c r="E119" s="46">
        <f t="shared" ref="E119:P119" si="40">E118-E117</f>
        <v>-2550.5699999999997</v>
      </c>
      <c r="F119" s="45">
        <f t="shared" si="40"/>
        <v>0</v>
      </c>
      <c r="G119" s="45">
        <f t="shared" si="40"/>
        <v>0</v>
      </c>
      <c r="H119" s="45">
        <f t="shared" si="40"/>
        <v>877.35</v>
      </c>
      <c r="I119" s="45">
        <f t="shared" si="40"/>
        <v>0</v>
      </c>
      <c r="J119" s="46">
        <f t="shared" si="40"/>
        <v>-350.38</v>
      </c>
      <c r="K119" s="45">
        <f t="shared" si="40"/>
        <v>0</v>
      </c>
      <c r="L119" s="45">
        <f t="shared" si="40"/>
        <v>0</v>
      </c>
      <c r="M119" s="46">
        <f t="shared" si="40"/>
        <v>-2378.4399999999996</v>
      </c>
      <c r="N119" s="77">
        <f t="shared" si="40"/>
        <v>0</v>
      </c>
      <c r="O119" s="40">
        <f t="shared" si="40"/>
        <v>-568.22</v>
      </c>
      <c r="P119" s="41">
        <f t="shared" si="40"/>
        <v>-5131.2399999999989</v>
      </c>
      <c r="Q119" s="13"/>
    </row>
    <row r="120" spans="1:17" ht="13" customHeight="1" x14ac:dyDescent="0.15">
      <c r="A120" s="71">
        <v>12</v>
      </c>
      <c r="B120" s="69" t="s">
        <v>8</v>
      </c>
      <c r="C120" s="32" t="s">
        <v>48</v>
      </c>
      <c r="D120" s="33">
        <v>800.25</v>
      </c>
      <c r="E120" s="23">
        <v>800.25</v>
      </c>
      <c r="F120" s="23">
        <v>1600.5</v>
      </c>
      <c r="G120" s="23">
        <v>0</v>
      </c>
      <c r="H120" s="23">
        <v>0</v>
      </c>
      <c r="I120" s="23">
        <v>800.25</v>
      </c>
      <c r="J120" s="23">
        <v>800.25</v>
      </c>
      <c r="K120" s="23">
        <v>0</v>
      </c>
      <c r="L120" s="23">
        <v>2175.7199999999998</v>
      </c>
      <c r="M120" s="23">
        <v>0</v>
      </c>
      <c r="N120" s="23">
        <v>800.25</v>
      </c>
      <c r="O120" s="23">
        <v>800.25</v>
      </c>
      <c r="P120" s="24">
        <f>SUM(D120:O120)</f>
        <v>8577.7199999999993</v>
      </c>
      <c r="Q120" s="13"/>
    </row>
    <row r="121" spans="1:17" ht="13" customHeight="1" x14ac:dyDescent="0.15">
      <c r="A121" s="71"/>
      <c r="B121" s="69"/>
      <c r="C121" s="32" t="s">
        <v>49</v>
      </c>
      <c r="D121" s="44">
        <v>0</v>
      </c>
      <c r="E121" s="44">
        <v>0</v>
      </c>
      <c r="F121" s="44">
        <v>0</v>
      </c>
      <c r="G121" s="42">
        <v>0</v>
      </c>
      <c r="H121" s="42">
        <v>0</v>
      </c>
      <c r="I121" s="42">
        <v>1828.8</v>
      </c>
      <c r="J121" s="42">
        <v>1828.8</v>
      </c>
      <c r="K121" s="42">
        <v>1828.8</v>
      </c>
      <c r="L121" s="44">
        <v>1828.8</v>
      </c>
      <c r="M121" s="42">
        <v>4338.51</v>
      </c>
      <c r="N121" s="76">
        <v>1828.8</v>
      </c>
      <c r="O121" s="28">
        <v>1900</v>
      </c>
      <c r="P121" s="29">
        <f>SUM(D121:O121)</f>
        <v>15382.509999999998</v>
      </c>
      <c r="Q121" s="13"/>
    </row>
    <row r="122" spans="1:17" ht="13" customHeight="1" x14ac:dyDescent="0.15">
      <c r="A122" s="71"/>
      <c r="B122" s="69"/>
      <c r="C122" s="32" t="s">
        <v>45</v>
      </c>
      <c r="D122" s="44">
        <f>D121-D120</f>
        <v>-800.25</v>
      </c>
      <c r="E122" s="44">
        <f t="shared" ref="E122:P122" si="41">E121-E120</f>
        <v>-800.25</v>
      </c>
      <c r="F122" s="44">
        <f t="shared" si="41"/>
        <v>-1600.5</v>
      </c>
      <c r="G122" s="42">
        <f t="shared" si="41"/>
        <v>0</v>
      </c>
      <c r="H122" s="42">
        <f t="shared" si="41"/>
        <v>0</v>
      </c>
      <c r="I122" s="42">
        <f t="shared" si="41"/>
        <v>1028.55</v>
      </c>
      <c r="J122" s="42">
        <f t="shared" si="41"/>
        <v>1028.55</v>
      </c>
      <c r="K122" s="42">
        <f t="shared" si="41"/>
        <v>1828.8</v>
      </c>
      <c r="L122" s="44">
        <f t="shared" si="41"/>
        <v>-346.91999999999985</v>
      </c>
      <c r="M122" s="42">
        <f t="shared" si="41"/>
        <v>4338.51</v>
      </c>
      <c r="N122" s="76">
        <f t="shared" si="41"/>
        <v>1028.55</v>
      </c>
      <c r="O122" s="28">
        <f t="shared" si="41"/>
        <v>1099.75</v>
      </c>
      <c r="P122" s="29">
        <f t="shared" si="41"/>
        <v>6804.7899999999991</v>
      </c>
      <c r="Q122" s="13"/>
    </row>
    <row r="123" spans="1:17" ht="13" customHeight="1" x14ac:dyDescent="0.15">
      <c r="A123" s="71">
        <v>13</v>
      </c>
      <c r="B123" s="69" t="s">
        <v>26</v>
      </c>
      <c r="C123" s="32" t="s">
        <v>48</v>
      </c>
      <c r="D123" s="33">
        <v>2205.33</v>
      </c>
      <c r="E123" s="25">
        <v>0</v>
      </c>
      <c r="F123" s="25">
        <v>0</v>
      </c>
      <c r="G123" s="23">
        <v>0</v>
      </c>
      <c r="H123" s="23">
        <v>3107.13</v>
      </c>
      <c r="I123" s="25">
        <v>0</v>
      </c>
      <c r="J123" s="23">
        <v>0</v>
      </c>
      <c r="K123" s="25">
        <v>0</v>
      </c>
      <c r="L123" s="25">
        <v>2045.81</v>
      </c>
      <c r="M123" s="23">
        <v>0</v>
      </c>
      <c r="N123" s="25">
        <v>0</v>
      </c>
      <c r="O123" s="23">
        <v>0</v>
      </c>
      <c r="P123" s="24">
        <f>SUM(D123:O123)</f>
        <v>7358.27</v>
      </c>
      <c r="Q123" s="13"/>
    </row>
    <row r="124" spans="1:17" ht="13" customHeight="1" x14ac:dyDescent="0.15">
      <c r="A124" s="71"/>
      <c r="B124" s="69"/>
      <c r="C124" s="32" t="s">
        <v>49</v>
      </c>
      <c r="D124" s="44">
        <v>0</v>
      </c>
      <c r="E124" s="44">
        <v>0</v>
      </c>
      <c r="F124" s="42">
        <v>0</v>
      </c>
      <c r="G124" s="42">
        <v>0</v>
      </c>
      <c r="H124" s="44">
        <v>0</v>
      </c>
      <c r="I124" s="42">
        <v>0</v>
      </c>
      <c r="J124" s="42">
        <v>0</v>
      </c>
      <c r="K124" s="42">
        <v>0</v>
      </c>
      <c r="L124" s="44">
        <v>0</v>
      </c>
      <c r="M124" s="42">
        <v>0</v>
      </c>
      <c r="N124" s="76">
        <v>0</v>
      </c>
      <c r="O124" s="28">
        <v>0</v>
      </c>
      <c r="P124" s="29">
        <f>SUM(D124:O124)</f>
        <v>0</v>
      </c>
      <c r="Q124" s="13"/>
    </row>
    <row r="125" spans="1:17" ht="13" customHeight="1" x14ac:dyDescent="0.15">
      <c r="A125" s="71"/>
      <c r="B125" s="69"/>
      <c r="C125" s="32" t="s">
        <v>45</v>
      </c>
      <c r="D125" s="44">
        <f>D124-D123</f>
        <v>-2205.33</v>
      </c>
      <c r="E125" s="44">
        <f t="shared" ref="E125:P125" si="42">E124-E123</f>
        <v>0</v>
      </c>
      <c r="F125" s="42">
        <f t="shared" si="42"/>
        <v>0</v>
      </c>
      <c r="G125" s="42">
        <f t="shared" si="42"/>
        <v>0</v>
      </c>
      <c r="H125" s="44">
        <f t="shared" si="42"/>
        <v>-3107.13</v>
      </c>
      <c r="I125" s="42">
        <f t="shared" si="42"/>
        <v>0</v>
      </c>
      <c r="J125" s="42">
        <f t="shared" si="42"/>
        <v>0</v>
      </c>
      <c r="K125" s="42">
        <f t="shared" si="42"/>
        <v>0</v>
      </c>
      <c r="L125" s="44">
        <f t="shared" si="42"/>
        <v>-2045.81</v>
      </c>
      <c r="M125" s="42">
        <f t="shared" si="42"/>
        <v>0</v>
      </c>
      <c r="N125" s="76">
        <f t="shared" si="42"/>
        <v>0</v>
      </c>
      <c r="O125" s="28">
        <f t="shared" si="42"/>
        <v>0</v>
      </c>
      <c r="P125" s="29">
        <f t="shared" si="42"/>
        <v>-7358.27</v>
      </c>
      <c r="Q125" s="13"/>
    </row>
    <row r="126" spans="1:17" ht="13" customHeight="1" x14ac:dyDescent="0.15">
      <c r="A126" s="71">
        <v>14</v>
      </c>
      <c r="B126" s="69" t="s">
        <v>59</v>
      </c>
      <c r="C126" s="32" t="s">
        <v>48</v>
      </c>
      <c r="D126" s="35">
        <v>0</v>
      </c>
      <c r="E126" s="23">
        <v>0</v>
      </c>
      <c r="F126" s="25"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3">
        <v>3640.7</v>
      </c>
      <c r="N126" s="23">
        <v>3640.7</v>
      </c>
      <c r="O126" s="25">
        <v>0</v>
      </c>
      <c r="P126" s="24">
        <f>SUM(D126:O126)</f>
        <v>7281.4</v>
      </c>
      <c r="Q126" s="13"/>
    </row>
    <row r="127" spans="1:17" ht="13" customHeight="1" x14ac:dyDescent="0.15">
      <c r="A127" s="71"/>
      <c r="B127" s="69"/>
      <c r="C127" s="32" t="s">
        <v>49</v>
      </c>
      <c r="D127" s="45">
        <v>0</v>
      </c>
      <c r="E127" s="42">
        <v>7167.04</v>
      </c>
      <c r="F127" s="45">
        <v>0</v>
      </c>
      <c r="G127" s="45">
        <v>0</v>
      </c>
      <c r="H127" s="45">
        <v>0</v>
      </c>
      <c r="I127" s="45">
        <v>0</v>
      </c>
      <c r="J127" s="45">
        <v>0</v>
      </c>
      <c r="K127" s="45">
        <v>0</v>
      </c>
      <c r="L127" s="45">
        <v>0</v>
      </c>
      <c r="M127" s="46">
        <v>0</v>
      </c>
      <c r="N127" s="46">
        <v>0</v>
      </c>
      <c r="O127" s="40">
        <v>0</v>
      </c>
      <c r="P127" s="29">
        <f>SUM(D127:O127)</f>
        <v>7167.04</v>
      </c>
      <c r="Q127" s="13"/>
    </row>
    <row r="128" spans="1:17" ht="13" customHeight="1" x14ac:dyDescent="0.15">
      <c r="A128" s="71"/>
      <c r="B128" s="69"/>
      <c r="C128" s="32" t="s">
        <v>45</v>
      </c>
      <c r="D128" s="45">
        <f>D127-D126</f>
        <v>0</v>
      </c>
      <c r="E128" s="45">
        <f t="shared" ref="E128:P128" si="43">E127-E126</f>
        <v>7167.04</v>
      </c>
      <c r="F128" s="45">
        <f t="shared" si="43"/>
        <v>0</v>
      </c>
      <c r="G128" s="45">
        <f t="shared" si="43"/>
        <v>0</v>
      </c>
      <c r="H128" s="45">
        <f t="shared" si="43"/>
        <v>0</v>
      </c>
      <c r="I128" s="45">
        <f t="shared" si="43"/>
        <v>0</v>
      </c>
      <c r="J128" s="45">
        <f t="shared" si="43"/>
        <v>0</v>
      </c>
      <c r="K128" s="45">
        <f t="shared" si="43"/>
        <v>0</v>
      </c>
      <c r="L128" s="45">
        <f t="shared" si="43"/>
        <v>0</v>
      </c>
      <c r="M128" s="46">
        <f t="shared" si="43"/>
        <v>-3640.7</v>
      </c>
      <c r="N128" s="46">
        <f t="shared" si="43"/>
        <v>-3640.7</v>
      </c>
      <c r="O128" s="40">
        <f t="shared" si="43"/>
        <v>0</v>
      </c>
      <c r="P128" s="41">
        <f t="shared" si="43"/>
        <v>-114.35999999999967</v>
      </c>
      <c r="Q128" s="13"/>
    </row>
    <row r="129" spans="1:17" ht="13" customHeight="1" x14ac:dyDescent="0.15">
      <c r="A129" s="71">
        <v>15</v>
      </c>
      <c r="B129" s="69" t="s">
        <v>55</v>
      </c>
      <c r="C129" s="32" t="s">
        <v>48</v>
      </c>
      <c r="D129" s="35">
        <v>0</v>
      </c>
      <c r="E129" s="23">
        <v>765.65</v>
      </c>
      <c r="F129" s="23">
        <v>765.65</v>
      </c>
      <c r="G129" s="25">
        <v>0</v>
      </c>
      <c r="H129" s="23">
        <v>1437.68</v>
      </c>
      <c r="I129" s="23">
        <v>0</v>
      </c>
      <c r="J129" s="25">
        <v>0</v>
      </c>
      <c r="K129" s="23">
        <v>765.65</v>
      </c>
      <c r="L129" s="23">
        <v>765.65</v>
      </c>
      <c r="M129" s="23">
        <v>1389.7</v>
      </c>
      <c r="N129" s="25">
        <v>0</v>
      </c>
      <c r="O129" s="23">
        <v>765.65</v>
      </c>
      <c r="P129" s="24">
        <f>SUM(D129:O129)</f>
        <v>6655.6299999999992</v>
      </c>
      <c r="Q129" s="13"/>
    </row>
    <row r="130" spans="1:17" ht="13" customHeight="1" x14ac:dyDescent="0.15">
      <c r="A130" s="71"/>
      <c r="B130" s="69"/>
      <c r="C130" s="32" t="s">
        <v>49</v>
      </c>
      <c r="D130" s="45">
        <v>0</v>
      </c>
      <c r="E130" s="46">
        <v>0</v>
      </c>
      <c r="F130" s="42">
        <v>1362.24</v>
      </c>
      <c r="G130" s="45">
        <v>0</v>
      </c>
      <c r="H130" s="44">
        <v>636.70000000000005</v>
      </c>
      <c r="I130" s="42">
        <v>636.70000000000005</v>
      </c>
      <c r="J130" s="45">
        <v>636.70000000000005</v>
      </c>
      <c r="K130" s="44">
        <v>0</v>
      </c>
      <c r="L130" s="46">
        <v>754.11</v>
      </c>
      <c r="M130" s="46">
        <v>681.12</v>
      </c>
      <c r="N130" s="77">
        <v>0</v>
      </c>
      <c r="O130" s="40">
        <v>0</v>
      </c>
      <c r="P130" s="29">
        <f>SUM(D130:O130)</f>
        <v>4707.5700000000006</v>
      </c>
      <c r="Q130" s="13"/>
    </row>
    <row r="131" spans="1:17" ht="13" customHeight="1" x14ac:dyDescent="0.15">
      <c r="A131" s="71"/>
      <c r="B131" s="69"/>
      <c r="C131" s="32" t="s">
        <v>45</v>
      </c>
      <c r="D131" s="45">
        <f>D130-D129</f>
        <v>0</v>
      </c>
      <c r="E131" s="46">
        <f t="shared" ref="E131:P131" si="44">E130-E129</f>
        <v>-765.65</v>
      </c>
      <c r="F131" s="45">
        <f t="shared" si="44"/>
        <v>596.59</v>
      </c>
      <c r="G131" s="45">
        <f t="shared" si="44"/>
        <v>0</v>
      </c>
      <c r="H131" s="46">
        <f t="shared" si="44"/>
        <v>-800.98</v>
      </c>
      <c r="I131" s="45">
        <f t="shared" si="44"/>
        <v>636.70000000000005</v>
      </c>
      <c r="J131" s="45">
        <f t="shared" si="44"/>
        <v>636.70000000000005</v>
      </c>
      <c r="K131" s="46">
        <f t="shared" si="44"/>
        <v>-765.65</v>
      </c>
      <c r="L131" s="46">
        <f t="shared" si="44"/>
        <v>-11.539999999999964</v>
      </c>
      <c r="M131" s="46">
        <f t="shared" si="44"/>
        <v>-708.58</v>
      </c>
      <c r="N131" s="77">
        <f t="shared" si="44"/>
        <v>0</v>
      </c>
      <c r="O131" s="40">
        <f t="shared" si="44"/>
        <v>-765.65</v>
      </c>
      <c r="P131" s="41">
        <f t="shared" si="44"/>
        <v>-1948.0599999999986</v>
      </c>
      <c r="Q131" s="13"/>
    </row>
    <row r="132" spans="1:17" ht="13" customHeight="1" x14ac:dyDescent="0.15">
      <c r="A132" s="71">
        <v>16</v>
      </c>
      <c r="B132" s="69" t="s">
        <v>29</v>
      </c>
      <c r="C132" s="32" t="s">
        <v>48</v>
      </c>
      <c r="D132" s="35">
        <v>0</v>
      </c>
      <c r="E132" s="23">
        <v>6310.53</v>
      </c>
      <c r="F132" s="25">
        <v>0</v>
      </c>
      <c r="G132" s="25">
        <v>0</v>
      </c>
      <c r="H132" s="23">
        <v>0</v>
      </c>
      <c r="I132" s="25">
        <v>0</v>
      </c>
      <c r="J132" s="25">
        <v>0</v>
      </c>
      <c r="K132" s="25">
        <v>0</v>
      </c>
      <c r="L132" s="23">
        <v>0</v>
      </c>
      <c r="M132" s="25">
        <v>0</v>
      </c>
      <c r="N132" s="23">
        <v>0</v>
      </c>
      <c r="O132" s="25">
        <v>0</v>
      </c>
      <c r="P132" s="24">
        <f>SUM(D132:O132)</f>
        <v>6310.53</v>
      </c>
      <c r="Q132" s="13"/>
    </row>
    <row r="133" spans="1:17" ht="13" customHeight="1" x14ac:dyDescent="0.15">
      <c r="A133" s="71"/>
      <c r="B133" s="69"/>
      <c r="C133" s="32" t="s">
        <v>49</v>
      </c>
      <c r="D133" s="45">
        <v>0</v>
      </c>
      <c r="E133" s="46">
        <v>0</v>
      </c>
      <c r="F133" s="45">
        <v>0</v>
      </c>
      <c r="G133" s="45">
        <v>0</v>
      </c>
      <c r="H133" s="45">
        <v>0</v>
      </c>
      <c r="I133" s="42">
        <v>0</v>
      </c>
      <c r="J133" s="45">
        <v>0</v>
      </c>
      <c r="K133" s="45">
        <v>0</v>
      </c>
      <c r="L133" s="45">
        <v>0</v>
      </c>
      <c r="M133" s="45">
        <v>0</v>
      </c>
      <c r="N133" s="76">
        <v>0</v>
      </c>
      <c r="O133" s="40">
        <v>0</v>
      </c>
      <c r="P133" s="29">
        <f>SUM(D133:O133)</f>
        <v>0</v>
      </c>
      <c r="Q133" s="13"/>
    </row>
    <row r="134" spans="1:17" ht="13" customHeight="1" x14ac:dyDescent="0.15">
      <c r="A134" s="71"/>
      <c r="B134" s="69"/>
      <c r="C134" s="32" t="s">
        <v>45</v>
      </c>
      <c r="D134" s="45">
        <f>D133-D132</f>
        <v>0</v>
      </c>
      <c r="E134" s="46">
        <f t="shared" ref="E134:P134" si="45">E133-E132</f>
        <v>-6310.53</v>
      </c>
      <c r="F134" s="45">
        <f t="shared" si="45"/>
        <v>0</v>
      </c>
      <c r="G134" s="45">
        <f t="shared" si="45"/>
        <v>0</v>
      </c>
      <c r="H134" s="45">
        <f t="shared" si="45"/>
        <v>0</v>
      </c>
      <c r="I134" s="45">
        <f t="shared" si="45"/>
        <v>0</v>
      </c>
      <c r="J134" s="45">
        <f t="shared" si="45"/>
        <v>0</v>
      </c>
      <c r="K134" s="45">
        <f t="shared" si="45"/>
        <v>0</v>
      </c>
      <c r="L134" s="45">
        <f t="shared" si="45"/>
        <v>0</v>
      </c>
      <c r="M134" s="45">
        <f t="shared" si="45"/>
        <v>0</v>
      </c>
      <c r="N134" s="77">
        <f t="shared" si="45"/>
        <v>0</v>
      </c>
      <c r="O134" s="40">
        <f t="shared" si="45"/>
        <v>0</v>
      </c>
      <c r="P134" s="41">
        <f t="shared" si="45"/>
        <v>-6310.53</v>
      </c>
      <c r="Q134" s="13"/>
    </row>
    <row r="135" spans="1:17" ht="13" customHeight="1" x14ac:dyDescent="0.15">
      <c r="A135" s="71">
        <v>17</v>
      </c>
      <c r="B135" s="69" t="s">
        <v>60</v>
      </c>
      <c r="C135" s="32" t="s">
        <v>48</v>
      </c>
      <c r="D135" s="35">
        <v>0</v>
      </c>
      <c r="E135" s="23">
        <v>3440.09</v>
      </c>
      <c r="F135" s="23">
        <v>2820.31</v>
      </c>
      <c r="G135" s="25">
        <v>0</v>
      </c>
      <c r="H135" s="23">
        <v>0</v>
      </c>
      <c r="I135" s="25">
        <v>0</v>
      </c>
      <c r="J135" s="25">
        <v>0</v>
      </c>
      <c r="K135" s="25">
        <v>0</v>
      </c>
      <c r="L135" s="25">
        <v>0</v>
      </c>
      <c r="M135" s="23">
        <v>0</v>
      </c>
      <c r="N135" s="25">
        <v>0</v>
      </c>
      <c r="O135" s="25">
        <v>0</v>
      </c>
      <c r="P135" s="24">
        <f>SUM(D135:O135)</f>
        <v>6260.4</v>
      </c>
      <c r="Q135" s="13"/>
    </row>
    <row r="136" spans="1:17" ht="13" customHeight="1" x14ac:dyDescent="0.15">
      <c r="A136" s="71"/>
      <c r="B136" s="69"/>
      <c r="C136" s="32" t="s">
        <v>49</v>
      </c>
      <c r="D136" s="45">
        <v>0</v>
      </c>
      <c r="E136" s="46">
        <v>0</v>
      </c>
      <c r="F136" s="44">
        <v>0</v>
      </c>
      <c r="G136" s="45">
        <v>0</v>
      </c>
      <c r="H136" s="42">
        <v>0</v>
      </c>
      <c r="I136" s="45">
        <v>0</v>
      </c>
      <c r="J136" s="45">
        <v>0</v>
      </c>
      <c r="K136" s="45">
        <v>0</v>
      </c>
      <c r="L136" s="45">
        <v>0</v>
      </c>
      <c r="M136" s="42">
        <v>0</v>
      </c>
      <c r="N136" s="77">
        <v>0</v>
      </c>
      <c r="O136" s="40">
        <v>0</v>
      </c>
      <c r="P136" s="29">
        <f>SUM(D136:O136)</f>
        <v>0</v>
      </c>
      <c r="Q136" s="13"/>
    </row>
    <row r="137" spans="1:17" ht="13" customHeight="1" x14ac:dyDescent="0.15">
      <c r="A137" s="71"/>
      <c r="B137" s="69"/>
      <c r="C137" s="32" t="s">
        <v>45</v>
      </c>
      <c r="D137" s="45">
        <f>D136-D135</f>
        <v>0</v>
      </c>
      <c r="E137" s="46">
        <f t="shared" ref="E137:P137" si="46">E136-E135</f>
        <v>-3440.09</v>
      </c>
      <c r="F137" s="46">
        <f t="shared" si="46"/>
        <v>-2820.31</v>
      </c>
      <c r="G137" s="45">
        <f t="shared" si="46"/>
        <v>0</v>
      </c>
      <c r="H137" s="45">
        <f t="shared" si="46"/>
        <v>0</v>
      </c>
      <c r="I137" s="45">
        <f t="shared" si="46"/>
        <v>0</v>
      </c>
      <c r="J137" s="45">
        <f t="shared" si="46"/>
        <v>0</v>
      </c>
      <c r="K137" s="45">
        <f t="shared" si="46"/>
        <v>0</v>
      </c>
      <c r="L137" s="45">
        <f t="shared" si="46"/>
        <v>0</v>
      </c>
      <c r="M137" s="45">
        <f t="shared" si="46"/>
        <v>0</v>
      </c>
      <c r="N137" s="77">
        <f t="shared" si="46"/>
        <v>0</v>
      </c>
      <c r="O137" s="40">
        <f t="shared" si="46"/>
        <v>0</v>
      </c>
      <c r="P137" s="41">
        <f t="shared" si="46"/>
        <v>-6260.4</v>
      </c>
      <c r="Q137" s="13"/>
    </row>
    <row r="138" spans="1:17" ht="13" customHeight="1" x14ac:dyDescent="0.15">
      <c r="A138" s="71">
        <v>18</v>
      </c>
      <c r="B138" s="69" t="s">
        <v>25</v>
      </c>
      <c r="C138" s="32" t="s">
        <v>48</v>
      </c>
      <c r="D138" s="35">
        <v>0</v>
      </c>
      <c r="E138" s="25">
        <v>0</v>
      </c>
      <c r="F138" s="25">
        <v>0</v>
      </c>
      <c r="G138" s="23">
        <v>0</v>
      </c>
      <c r="H138" s="25">
        <v>0</v>
      </c>
      <c r="I138" s="23">
        <v>0</v>
      </c>
      <c r="J138" s="23">
        <v>3021.01</v>
      </c>
      <c r="K138" s="23">
        <v>0</v>
      </c>
      <c r="L138" s="25">
        <v>0</v>
      </c>
      <c r="M138" s="23">
        <v>0</v>
      </c>
      <c r="N138" s="23">
        <v>0</v>
      </c>
      <c r="O138" s="23">
        <v>1906.66</v>
      </c>
      <c r="P138" s="24">
        <f>SUM(D138:O138)</f>
        <v>4927.67</v>
      </c>
      <c r="Q138" s="13"/>
    </row>
    <row r="139" spans="1:17" ht="13" customHeight="1" x14ac:dyDescent="0.15">
      <c r="A139" s="71"/>
      <c r="B139" s="69"/>
      <c r="C139" s="32" t="s">
        <v>49</v>
      </c>
      <c r="D139" s="45">
        <v>0</v>
      </c>
      <c r="E139" s="45">
        <v>0</v>
      </c>
      <c r="F139" s="42">
        <v>0</v>
      </c>
      <c r="G139" s="45">
        <v>0</v>
      </c>
      <c r="H139" s="45">
        <v>0</v>
      </c>
      <c r="I139" s="42">
        <v>0</v>
      </c>
      <c r="J139" s="46">
        <v>0</v>
      </c>
      <c r="K139" s="45">
        <v>0</v>
      </c>
      <c r="L139" s="45">
        <v>0</v>
      </c>
      <c r="M139" s="45">
        <v>0</v>
      </c>
      <c r="N139" s="76">
        <v>0</v>
      </c>
      <c r="O139" s="40">
        <v>0</v>
      </c>
      <c r="P139" s="29">
        <f>SUM(D139:O139)</f>
        <v>0</v>
      </c>
      <c r="Q139" s="13"/>
    </row>
    <row r="140" spans="1:17" ht="13" customHeight="1" x14ac:dyDescent="0.15">
      <c r="A140" s="71"/>
      <c r="B140" s="69"/>
      <c r="C140" s="32" t="s">
        <v>45</v>
      </c>
      <c r="D140" s="45">
        <f>D139-D138</f>
        <v>0</v>
      </c>
      <c r="E140" s="45">
        <f t="shared" ref="E140:P140" si="47">E139-E138</f>
        <v>0</v>
      </c>
      <c r="F140" s="45">
        <f t="shared" si="47"/>
        <v>0</v>
      </c>
      <c r="G140" s="45">
        <f t="shared" si="47"/>
        <v>0</v>
      </c>
      <c r="H140" s="45">
        <f t="shared" si="47"/>
        <v>0</v>
      </c>
      <c r="I140" s="45">
        <f t="shared" si="47"/>
        <v>0</v>
      </c>
      <c r="J140" s="46">
        <f t="shared" si="47"/>
        <v>-3021.01</v>
      </c>
      <c r="K140" s="45">
        <f t="shared" si="47"/>
        <v>0</v>
      </c>
      <c r="L140" s="45">
        <f t="shared" si="47"/>
        <v>0</v>
      </c>
      <c r="M140" s="45">
        <f t="shared" si="47"/>
        <v>0</v>
      </c>
      <c r="N140" s="77">
        <f t="shared" si="47"/>
        <v>0</v>
      </c>
      <c r="O140" s="40">
        <f t="shared" si="47"/>
        <v>-1906.66</v>
      </c>
      <c r="P140" s="41">
        <f t="shared" si="47"/>
        <v>-4927.67</v>
      </c>
      <c r="Q140" s="13"/>
    </row>
    <row r="141" spans="1:17" ht="13" customHeight="1" x14ac:dyDescent="0.15">
      <c r="A141" s="71">
        <v>19</v>
      </c>
      <c r="B141" s="69" t="s">
        <v>61</v>
      </c>
      <c r="C141" s="32" t="s">
        <v>48</v>
      </c>
      <c r="D141" s="35">
        <v>0</v>
      </c>
      <c r="E141" s="23">
        <v>5120.45</v>
      </c>
      <c r="F141" s="25">
        <v>0</v>
      </c>
      <c r="G141" s="25">
        <v>0</v>
      </c>
      <c r="H141" s="23">
        <v>0</v>
      </c>
      <c r="I141" s="25">
        <v>0</v>
      </c>
      <c r="J141" s="25">
        <v>0</v>
      </c>
      <c r="K141" s="25">
        <v>0</v>
      </c>
      <c r="L141" s="23">
        <v>0</v>
      </c>
      <c r="M141" s="23">
        <v>0</v>
      </c>
      <c r="N141" s="25">
        <v>0</v>
      </c>
      <c r="O141" s="25">
        <v>0</v>
      </c>
      <c r="P141" s="24">
        <f>SUM(D141:O141)</f>
        <v>5120.45</v>
      </c>
      <c r="Q141" s="13"/>
    </row>
    <row r="142" spans="1:17" ht="13" customHeight="1" x14ac:dyDescent="0.15">
      <c r="A142" s="71"/>
      <c r="B142" s="69"/>
      <c r="C142" s="32" t="s">
        <v>49</v>
      </c>
      <c r="D142" s="42">
        <v>0</v>
      </c>
      <c r="E142" s="44">
        <v>0</v>
      </c>
      <c r="F142" s="45">
        <v>0</v>
      </c>
      <c r="G142" s="45">
        <v>0</v>
      </c>
      <c r="H142" s="42">
        <v>0</v>
      </c>
      <c r="I142" s="45">
        <v>0</v>
      </c>
      <c r="J142" s="42">
        <v>0</v>
      </c>
      <c r="K142" s="45">
        <v>0</v>
      </c>
      <c r="L142" s="42">
        <v>0</v>
      </c>
      <c r="M142" s="42">
        <v>0</v>
      </c>
      <c r="N142" s="77">
        <v>0</v>
      </c>
      <c r="O142" s="40">
        <v>0</v>
      </c>
      <c r="P142" s="29">
        <f>SUM(D142:O142)</f>
        <v>0</v>
      </c>
      <c r="Q142" s="13"/>
    </row>
    <row r="143" spans="1:17" ht="13" customHeight="1" x14ac:dyDescent="0.15">
      <c r="A143" s="71"/>
      <c r="B143" s="69"/>
      <c r="C143" s="32" t="s">
        <v>45</v>
      </c>
      <c r="D143" s="45">
        <f>D142-D141</f>
        <v>0</v>
      </c>
      <c r="E143" s="46">
        <f t="shared" ref="E143:P143" si="48">E142-E141</f>
        <v>-5120.45</v>
      </c>
      <c r="F143" s="45">
        <f t="shared" si="48"/>
        <v>0</v>
      </c>
      <c r="G143" s="45">
        <f t="shared" si="48"/>
        <v>0</v>
      </c>
      <c r="H143" s="45">
        <f t="shared" si="48"/>
        <v>0</v>
      </c>
      <c r="I143" s="45">
        <f t="shared" si="48"/>
        <v>0</v>
      </c>
      <c r="J143" s="45">
        <f t="shared" si="48"/>
        <v>0</v>
      </c>
      <c r="K143" s="45">
        <f t="shared" si="48"/>
        <v>0</v>
      </c>
      <c r="L143" s="45">
        <f t="shared" si="48"/>
        <v>0</v>
      </c>
      <c r="M143" s="45">
        <f t="shared" si="48"/>
        <v>0</v>
      </c>
      <c r="N143" s="77">
        <f t="shared" si="48"/>
        <v>0</v>
      </c>
      <c r="O143" s="40">
        <f t="shared" si="48"/>
        <v>0</v>
      </c>
      <c r="P143" s="41">
        <f t="shared" si="48"/>
        <v>-5120.45</v>
      </c>
      <c r="Q143" s="13"/>
    </row>
    <row r="144" spans="1:17" ht="13" customHeight="1" x14ac:dyDescent="0.15">
      <c r="A144" s="71">
        <v>20</v>
      </c>
      <c r="B144" s="69" t="s">
        <v>63</v>
      </c>
      <c r="C144" s="32" t="s">
        <v>48</v>
      </c>
      <c r="D144" s="33">
        <v>4770.53</v>
      </c>
      <c r="E144" s="25">
        <v>0</v>
      </c>
      <c r="F144" s="25">
        <v>0</v>
      </c>
      <c r="G144" s="23">
        <v>0</v>
      </c>
      <c r="H144" s="25">
        <v>0</v>
      </c>
      <c r="I144" s="23">
        <v>0</v>
      </c>
      <c r="J144" s="23">
        <v>0</v>
      </c>
      <c r="K144" s="23">
        <v>0</v>
      </c>
      <c r="L144" s="25">
        <v>0</v>
      </c>
      <c r="M144" s="23">
        <v>0</v>
      </c>
      <c r="N144" s="23">
        <v>0</v>
      </c>
      <c r="O144" s="25">
        <v>0</v>
      </c>
      <c r="P144" s="24">
        <f>SUM(D144:O144)</f>
        <v>4770.53</v>
      </c>
      <c r="Q144" s="13"/>
    </row>
    <row r="145" spans="1:17" ht="13" customHeight="1" x14ac:dyDescent="0.15">
      <c r="A145" s="71"/>
      <c r="B145" s="69"/>
      <c r="C145" s="32" t="s">
        <v>49</v>
      </c>
      <c r="D145" s="46">
        <v>0</v>
      </c>
      <c r="E145" s="45">
        <v>0</v>
      </c>
      <c r="F145" s="45">
        <v>6129.72</v>
      </c>
      <c r="G145" s="42">
        <v>0</v>
      </c>
      <c r="H145" s="45">
        <v>0</v>
      </c>
      <c r="I145" s="42">
        <v>0</v>
      </c>
      <c r="J145" s="42">
        <v>0</v>
      </c>
      <c r="K145" s="42">
        <v>0</v>
      </c>
      <c r="L145" s="45">
        <v>0</v>
      </c>
      <c r="M145" s="42">
        <v>0</v>
      </c>
      <c r="N145" s="76">
        <v>0</v>
      </c>
      <c r="O145" s="40">
        <v>0</v>
      </c>
      <c r="P145" s="29">
        <f>SUM(D145:O145)</f>
        <v>6129.72</v>
      </c>
      <c r="Q145" s="13"/>
    </row>
    <row r="146" spans="1:17" ht="13" customHeight="1" x14ac:dyDescent="0.15">
      <c r="A146" s="71"/>
      <c r="B146" s="69"/>
      <c r="C146" s="32" t="s">
        <v>45</v>
      </c>
      <c r="D146" s="46">
        <f>D145-D144</f>
        <v>-4770.53</v>
      </c>
      <c r="E146" s="45">
        <f t="shared" ref="E146:P146" si="49">E145-E144</f>
        <v>0</v>
      </c>
      <c r="F146" s="45">
        <f t="shared" si="49"/>
        <v>6129.72</v>
      </c>
      <c r="G146" s="45">
        <f t="shared" si="49"/>
        <v>0</v>
      </c>
      <c r="H146" s="45">
        <f t="shared" si="49"/>
        <v>0</v>
      </c>
      <c r="I146" s="45">
        <f t="shared" si="49"/>
        <v>0</v>
      </c>
      <c r="J146" s="45">
        <f t="shared" si="49"/>
        <v>0</v>
      </c>
      <c r="K146" s="45">
        <f t="shared" si="49"/>
        <v>0</v>
      </c>
      <c r="L146" s="45">
        <f t="shared" si="49"/>
        <v>0</v>
      </c>
      <c r="M146" s="45">
        <f t="shared" si="49"/>
        <v>0</v>
      </c>
      <c r="N146" s="77">
        <f t="shared" si="49"/>
        <v>0</v>
      </c>
      <c r="O146" s="40">
        <f t="shared" si="49"/>
        <v>0</v>
      </c>
      <c r="P146" s="41">
        <f t="shared" si="49"/>
        <v>1359.1900000000005</v>
      </c>
      <c r="Q146" s="13"/>
    </row>
    <row r="147" spans="1:17" ht="13" customHeight="1" x14ac:dyDescent="0.15">
      <c r="A147" s="71">
        <v>21</v>
      </c>
      <c r="B147" s="69" t="s">
        <v>3</v>
      </c>
      <c r="C147" s="32" t="s">
        <v>48</v>
      </c>
      <c r="D147" s="33">
        <v>682.27</v>
      </c>
      <c r="E147" s="23">
        <v>1038.68</v>
      </c>
      <c r="F147" s="23">
        <v>1038.68</v>
      </c>
      <c r="G147" s="23">
        <v>1298.3499999999999</v>
      </c>
      <c r="H147" s="23">
        <v>519.34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4">
        <f>SUM(D147:O147)</f>
        <v>4577.32</v>
      </c>
      <c r="Q147" s="13"/>
    </row>
    <row r="148" spans="1:17" ht="13" customHeight="1" x14ac:dyDescent="0.15">
      <c r="A148" s="71"/>
      <c r="B148" s="69"/>
      <c r="C148" s="32" t="s">
        <v>49</v>
      </c>
      <c r="D148" s="44">
        <v>0</v>
      </c>
      <c r="E148" s="46">
        <v>0</v>
      </c>
      <c r="F148" s="46">
        <v>0</v>
      </c>
      <c r="G148" s="44">
        <v>0</v>
      </c>
      <c r="H148" s="44">
        <v>0</v>
      </c>
      <c r="I148" s="45">
        <v>0</v>
      </c>
      <c r="J148" s="42">
        <v>0</v>
      </c>
      <c r="K148" s="45">
        <v>0</v>
      </c>
      <c r="L148" s="45">
        <v>0</v>
      </c>
      <c r="M148" s="42">
        <v>0</v>
      </c>
      <c r="N148" s="77">
        <v>0</v>
      </c>
      <c r="O148" s="40">
        <v>0</v>
      </c>
      <c r="P148" s="29">
        <f>SUM(D148:O148)</f>
        <v>0</v>
      </c>
      <c r="Q148" s="13"/>
    </row>
    <row r="149" spans="1:17" ht="13" customHeight="1" x14ac:dyDescent="0.15">
      <c r="A149" s="71"/>
      <c r="B149" s="69"/>
      <c r="C149" s="32" t="s">
        <v>45</v>
      </c>
      <c r="D149" s="46">
        <f>D148-D147</f>
        <v>-682.27</v>
      </c>
      <c r="E149" s="46">
        <f t="shared" ref="E149:P149" si="50">E148-E147</f>
        <v>-1038.68</v>
      </c>
      <c r="F149" s="46">
        <f t="shared" si="50"/>
        <v>-1038.68</v>
      </c>
      <c r="G149" s="46">
        <f t="shared" si="50"/>
        <v>-1298.3499999999999</v>
      </c>
      <c r="H149" s="46">
        <f t="shared" si="50"/>
        <v>-519.34</v>
      </c>
      <c r="I149" s="45">
        <f t="shared" si="50"/>
        <v>0</v>
      </c>
      <c r="J149" s="45">
        <f t="shared" si="50"/>
        <v>0</v>
      </c>
      <c r="K149" s="45">
        <f t="shared" si="50"/>
        <v>0</v>
      </c>
      <c r="L149" s="45">
        <f t="shared" si="50"/>
        <v>0</v>
      </c>
      <c r="M149" s="45">
        <f t="shared" si="50"/>
        <v>0</v>
      </c>
      <c r="N149" s="77">
        <f t="shared" si="50"/>
        <v>0</v>
      </c>
      <c r="O149" s="40">
        <f t="shared" si="50"/>
        <v>0</v>
      </c>
      <c r="P149" s="41">
        <f t="shared" si="50"/>
        <v>-4577.32</v>
      </c>
      <c r="Q149" s="13"/>
    </row>
    <row r="150" spans="1:17" ht="13" customHeight="1" x14ac:dyDescent="0.15">
      <c r="A150" s="71">
        <v>22</v>
      </c>
      <c r="B150" s="69" t="s">
        <v>27</v>
      </c>
      <c r="C150" s="32" t="s">
        <v>48</v>
      </c>
      <c r="D150" s="35">
        <v>0</v>
      </c>
      <c r="E150" s="25">
        <v>0</v>
      </c>
      <c r="F150" s="23">
        <v>4508.45</v>
      </c>
      <c r="G150" s="25">
        <v>0</v>
      </c>
      <c r="H150" s="25">
        <v>0</v>
      </c>
      <c r="I150" s="23">
        <v>0</v>
      </c>
      <c r="J150" s="25">
        <v>0</v>
      </c>
      <c r="K150" s="25">
        <v>0</v>
      </c>
      <c r="L150" s="25">
        <v>0</v>
      </c>
      <c r="M150" s="25">
        <v>0</v>
      </c>
      <c r="N150" s="23">
        <v>0</v>
      </c>
      <c r="O150" s="23">
        <v>0</v>
      </c>
      <c r="P150" s="24">
        <f>SUM(D150:O150)</f>
        <v>4508.45</v>
      </c>
      <c r="Q150" s="13"/>
    </row>
    <row r="151" spans="1:17" ht="13" customHeight="1" x14ac:dyDescent="0.15">
      <c r="A151" s="71"/>
      <c r="B151" s="69"/>
      <c r="C151" s="32" t="s">
        <v>49</v>
      </c>
      <c r="D151" s="45">
        <v>0</v>
      </c>
      <c r="E151" s="45">
        <v>0</v>
      </c>
      <c r="F151" s="46">
        <v>0</v>
      </c>
      <c r="G151" s="42">
        <v>0</v>
      </c>
      <c r="H151" s="45">
        <v>0</v>
      </c>
      <c r="I151" s="42">
        <v>0</v>
      </c>
      <c r="J151" s="45">
        <v>0</v>
      </c>
      <c r="K151" s="45">
        <v>0</v>
      </c>
      <c r="L151" s="45">
        <v>0</v>
      </c>
      <c r="M151" s="45">
        <v>0</v>
      </c>
      <c r="N151" s="77">
        <v>0</v>
      </c>
      <c r="O151" s="28">
        <v>0</v>
      </c>
      <c r="P151" s="29">
        <f>SUM(D151:O151)</f>
        <v>0</v>
      </c>
      <c r="Q151" s="13"/>
    </row>
    <row r="152" spans="1:17" ht="13" customHeight="1" x14ac:dyDescent="0.15">
      <c r="A152" s="71"/>
      <c r="B152" s="69"/>
      <c r="C152" s="32" t="s">
        <v>45</v>
      </c>
      <c r="D152" s="45">
        <f>D151-D150</f>
        <v>0</v>
      </c>
      <c r="E152" s="45">
        <f t="shared" ref="E152:P152" si="51">E151-E150</f>
        <v>0</v>
      </c>
      <c r="F152" s="46">
        <f t="shared" si="51"/>
        <v>-4508.45</v>
      </c>
      <c r="G152" s="45">
        <f t="shared" si="51"/>
        <v>0</v>
      </c>
      <c r="H152" s="45">
        <f t="shared" si="51"/>
        <v>0</v>
      </c>
      <c r="I152" s="45">
        <f t="shared" si="51"/>
        <v>0</v>
      </c>
      <c r="J152" s="45">
        <f t="shared" si="51"/>
        <v>0</v>
      </c>
      <c r="K152" s="45">
        <f t="shared" si="51"/>
        <v>0</v>
      </c>
      <c r="L152" s="45">
        <f t="shared" si="51"/>
        <v>0</v>
      </c>
      <c r="M152" s="45">
        <f t="shared" si="51"/>
        <v>0</v>
      </c>
      <c r="N152" s="77">
        <f t="shared" si="51"/>
        <v>0</v>
      </c>
      <c r="O152" s="40">
        <f t="shared" si="51"/>
        <v>0</v>
      </c>
      <c r="P152" s="41">
        <f t="shared" si="51"/>
        <v>-4508.45</v>
      </c>
      <c r="Q152" s="13"/>
    </row>
    <row r="153" spans="1:17" ht="13" customHeight="1" x14ac:dyDescent="0.15">
      <c r="A153" s="71">
        <v>23</v>
      </c>
      <c r="B153" s="69" t="s">
        <v>23</v>
      </c>
      <c r="C153" s="32" t="s">
        <v>48</v>
      </c>
      <c r="D153" s="33">
        <v>4272.09</v>
      </c>
      <c r="E153" s="23">
        <v>0</v>
      </c>
      <c r="F153" s="25">
        <v>0</v>
      </c>
      <c r="G153" s="25">
        <v>0</v>
      </c>
      <c r="H153" s="25">
        <v>0</v>
      </c>
      <c r="I153" s="23">
        <v>0</v>
      </c>
      <c r="J153" s="25">
        <v>0</v>
      </c>
      <c r="K153" s="23">
        <v>0</v>
      </c>
      <c r="L153" s="25">
        <v>0</v>
      </c>
      <c r="M153" s="23">
        <v>0</v>
      </c>
      <c r="N153" s="23">
        <v>0</v>
      </c>
      <c r="O153" s="25">
        <v>0</v>
      </c>
      <c r="P153" s="24">
        <f>SUM(D153:O153)</f>
        <v>4272.09</v>
      </c>
      <c r="Q153" s="13"/>
    </row>
    <row r="154" spans="1:17" ht="13" customHeight="1" x14ac:dyDescent="0.15">
      <c r="A154" s="71"/>
      <c r="B154" s="69"/>
      <c r="C154" s="32" t="s">
        <v>49</v>
      </c>
      <c r="D154" s="46">
        <v>0</v>
      </c>
      <c r="E154" s="45">
        <v>0</v>
      </c>
      <c r="F154" s="45">
        <v>0</v>
      </c>
      <c r="G154" s="45">
        <v>0</v>
      </c>
      <c r="H154" s="45">
        <v>0</v>
      </c>
      <c r="I154" s="45">
        <v>4087.37</v>
      </c>
      <c r="J154" s="45">
        <v>0</v>
      </c>
      <c r="K154" s="45">
        <v>0</v>
      </c>
      <c r="L154" s="45">
        <v>4087.37</v>
      </c>
      <c r="M154" s="45">
        <v>4087.37</v>
      </c>
      <c r="N154" s="76">
        <v>4087.37</v>
      </c>
      <c r="O154" s="40">
        <v>0</v>
      </c>
      <c r="P154" s="29">
        <f>SUM(D154:O154)</f>
        <v>16349.48</v>
      </c>
      <c r="Q154" s="13"/>
    </row>
    <row r="155" spans="1:17" ht="13" customHeight="1" x14ac:dyDescent="0.15">
      <c r="A155" s="71"/>
      <c r="B155" s="69"/>
      <c r="C155" s="32" t="s">
        <v>45</v>
      </c>
      <c r="D155" s="46">
        <f>D154-D153</f>
        <v>-4272.09</v>
      </c>
      <c r="E155" s="45">
        <f t="shared" ref="E155:P155" si="52">E154-E153</f>
        <v>0</v>
      </c>
      <c r="F155" s="45">
        <f t="shared" si="52"/>
        <v>0</v>
      </c>
      <c r="G155" s="45">
        <f t="shared" si="52"/>
        <v>0</v>
      </c>
      <c r="H155" s="45">
        <f t="shared" si="52"/>
        <v>0</v>
      </c>
      <c r="I155" s="45">
        <f t="shared" si="52"/>
        <v>4087.37</v>
      </c>
      <c r="J155" s="45">
        <f t="shared" si="52"/>
        <v>0</v>
      </c>
      <c r="K155" s="45">
        <f t="shared" si="52"/>
        <v>0</v>
      </c>
      <c r="L155" s="45">
        <f t="shared" si="52"/>
        <v>4087.37</v>
      </c>
      <c r="M155" s="45">
        <f t="shared" si="52"/>
        <v>4087.37</v>
      </c>
      <c r="N155" s="77">
        <f t="shared" si="52"/>
        <v>4087.37</v>
      </c>
      <c r="O155" s="40">
        <f t="shared" si="52"/>
        <v>0</v>
      </c>
      <c r="P155" s="41">
        <f t="shared" si="52"/>
        <v>12077.39</v>
      </c>
      <c r="Q155" s="13"/>
    </row>
    <row r="156" spans="1:17" ht="13" customHeight="1" x14ac:dyDescent="0.15">
      <c r="A156" s="71">
        <v>24</v>
      </c>
      <c r="B156" s="69" t="s">
        <v>19</v>
      </c>
      <c r="C156" s="32" t="s">
        <v>48</v>
      </c>
      <c r="D156" s="35">
        <v>0</v>
      </c>
      <c r="E156" s="25">
        <v>0</v>
      </c>
      <c r="F156" s="25">
        <v>0</v>
      </c>
      <c r="G156" s="23">
        <v>1727.44</v>
      </c>
      <c r="H156" s="25">
        <v>0</v>
      </c>
      <c r="I156" s="23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3">
        <v>2500.9699999999998</v>
      </c>
      <c r="P156" s="24">
        <f>SUM(D156:O156)</f>
        <v>4228.41</v>
      </c>
      <c r="Q156" s="13"/>
    </row>
    <row r="157" spans="1:17" ht="13" customHeight="1" x14ac:dyDescent="0.15">
      <c r="A157" s="71"/>
      <c r="B157" s="69"/>
      <c r="C157" s="32" t="s">
        <v>49</v>
      </c>
      <c r="D157" s="42">
        <v>0</v>
      </c>
      <c r="E157" s="45">
        <v>0</v>
      </c>
      <c r="F157" s="45">
        <v>1956.79</v>
      </c>
      <c r="G157" s="46">
        <v>0</v>
      </c>
      <c r="H157" s="45">
        <v>0</v>
      </c>
      <c r="I157" s="42">
        <v>0</v>
      </c>
      <c r="J157" s="45">
        <v>0</v>
      </c>
      <c r="K157" s="45">
        <v>0</v>
      </c>
      <c r="L157" s="45">
        <v>0</v>
      </c>
      <c r="M157" s="45">
        <v>0</v>
      </c>
      <c r="N157" s="77">
        <v>0</v>
      </c>
      <c r="O157" s="40">
        <v>2000</v>
      </c>
      <c r="P157" s="29">
        <f>SUM(D157:O157)</f>
        <v>3956.79</v>
      </c>
      <c r="Q157" s="13"/>
    </row>
    <row r="158" spans="1:17" ht="13" customHeight="1" x14ac:dyDescent="0.15">
      <c r="A158" s="71"/>
      <c r="B158" s="69"/>
      <c r="C158" s="32" t="s">
        <v>45</v>
      </c>
      <c r="D158" s="42">
        <f>D157-D156</f>
        <v>0</v>
      </c>
      <c r="E158" s="42">
        <f t="shared" ref="E158:P158" si="53">E157-E156</f>
        <v>0</v>
      </c>
      <c r="F158" s="42">
        <f t="shared" si="53"/>
        <v>1956.79</v>
      </c>
      <c r="G158" s="44">
        <f t="shared" si="53"/>
        <v>-1727.44</v>
      </c>
      <c r="H158" s="42">
        <f t="shared" si="53"/>
        <v>0</v>
      </c>
      <c r="I158" s="42">
        <f t="shared" si="53"/>
        <v>0</v>
      </c>
      <c r="J158" s="42">
        <f t="shared" si="53"/>
        <v>0</v>
      </c>
      <c r="K158" s="42">
        <f t="shared" si="53"/>
        <v>0</v>
      </c>
      <c r="L158" s="42">
        <f t="shared" si="53"/>
        <v>0</v>
      </c>
      <c r="M158" s="42">
        <f t="shared" si="53"/>
        <v>0</v>
      </c>
      <c r="N158" s="76">
        <f t="shared" si="53"/>
        <v>0</v>
      </c>
      <c r="O158" s="28">
        <f t="shared" si="53"/>
        <v>-500.9699999999998</v>
      </c>
      <c r="P158" s="29">
        <f t="shared" si="53"/>
        <v>-271.61999999999989</v>
      </c>
      <c r="Q158" s="13"/>
    </row>
    <row r="159" spans="1:17" ht="13" customHeight="1" x14ac:dyDescent="0.15">
      <c r="A159" s="71">
        <v>25</v>
      </c>
      <c r="B159" s="69" t="s">
        <v>62</v>
      </c>
      <c r="C159" s="32" t="s">
        <v>48</v>
      </c>
      <c r="D159" s="35">
        <v>0</v>
      </c>
      <c r="E159" s="23">
        <v>2632.51</v>
      </c>
      <c r="F159" s="23">
        <v>0</v>
      </c>
      <c r="G159" s="23">
        <v>0</v>
      </c>
      <c r="H159" s="23">
        <v>1222.23</v>
      </c>
      <c r="I159" s="23">
        <v>0</v>
      </c>
      <c r="J159" s="25">
        <v>0</v>
      </c>
      <c r="K159" s="23">
        <v>0</v>
      </c>
      <c r="L159" s="25">
        <v>0</v>
      </c>
      <c r="M159" s="23">
        <v>0</v>
      </c>
      <c r="N159" s="23">
        <v>0</v>
      </c>
      <c r="O159" s="25">
        <v>0</v>
      </c>
      <c r="P159" s="24">
        <f>SUM(D159:O159)</f>
        <v>3854.7400000000002</v>
      </c>
      <c r="Q159" s="13"/>
    </row>
    <row r="160" spans="1:17" ht="13" customHeight="1" x14ac:dyDescent="0.15">
      <c r="A160" s="71"/>
      <c r="B160" s="69"/>
      <c r="C160" s="32" t="s">
        <v>49</v>
      </c>
      <c r="D160" s="45">
        <v>0</v>
      </c>
      <c r="E160" s="46">
        <v>0</v>
      </c>
      <c r="F160" s="42">
        <v>0</v>
      </c>
      <c r="G160" s="42">
        <v>0</v>
      </c>
      <c r="H160" s="44">
        <v>0</v>
      </c>
      <c r="I160" s="42">
        <v>0</v>
      </c>
      <c r="J160" s="45">
        <v>0</v>
      </c>
      <c r="K160" s="42">
        <v>0</v>
      </c>
      <c r="L160" s="45">
        <v>0</v>
      </c>
      <c r="M160" s="42">
        <v>0</v>
      </c>
      <c r="N160" s="76">
        <v>0</v>
      </c>
      <c r="O160" s="40">
        <v>0</v>
      </c>
      <c r="P160" s="29">
        <f>SUM(D160:O160)</f>
        <v>0</v>
      </c>
      <c r="Q160" s="13"/>
    </row>
    <row r="161" spans="1:17" ht="13" customHeight="1" x14ac:dyDescent="0.15">
      <c r="A161" s="71"/>
      <c r="B161" s="69"/>
      <c r="C161" s="32" t="s">
        <v>45</v>
      </c>
      <c r="D161" s="45">
        <f>D160-D159</f>
        <v>0</v>
      </c>
      <c r="E161" s="46">
        <f t="shared" ref="E161:P161" si="54">E160-E159</f>
        <v>-2632.51</v>
      </c>
      <c r="F161" s="45">
        <f t="shared" si="54"/>
        <v>0</v>
      </c>
      <c r="G161" s="45">
        <f t="shared" si="54"/>
        <v>0</v>
      </c>
      <c r="H161" s="46">
        <f t="shared" si="54"/>
        <v>-1222.23</v>
      </c>
      <c r="I161" s="45">
        <f t="shared" si="54"/>
        <v>0</v>
      </c>
      <c r="J161" s="45">
        <f t="shared" si="54"/>
        <v>0</v>
      </c>
      <c r="K161" s="45">
        <f t="shared" si="54"/>
        <v>0</v>
      </c>
      <c r="L161" s="45">
        <f t="shared" si="54"/>
        <v>0</v>
      </c>
      <c r="M161" s="45">
        <f t="shared" si="54"/>
        <v>0</v>
      </c>
      <c r="N161" s="77">
        <f t="shared" si="54"/>
        <v>0</v>
      </c>
      <c r="O161" s="40">
        <f t="shared" si="54"/>
        <v>0</v>
      </c>
      <c r="P161" s="41">
        <f t="shared" si="54"/>
        <v>-3854.7400000000002</v>
      </c>
      <c r="Q161" s="13"/>
    </row>
    <row r="162" spans="1:17" x14ac:dyDescent="0.15">
      <c r="A162" s="6"/>
      <c r="B162" s="6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17"/>
      <c r="P162" s="7"/>
      <c r="Q162" s="5"/>
    </row>
    <row r="163" spans="1:17" ht="13" x14ac:dyDescent="0.15">
      <c r="A163" s="65"/>
      <c r="B163" s="68" t="s">
        <v>66</v>
      </c>
      <c r="C163" s="32" t="s">
        <v>48</v>
      </c>
      <c r="D163" s="47">
        <v>4000.14</v>
      </c>
      <c r="E163" s="47">
        <v>2841.51</v>
      </c>
      <c r="F163" s="47">
        <v>840.63</v>
      </c>
      <c r="G163" s="47">
        <v>1024.5</v>
      </c>
      <c r="H163" s="47">
        <v>0</v>
      </c>
      <c r="I163" s="47">
        <v>919.61</v>
      </c>
      <c r="J163" s="47">
        <v>3947.65</v>
      </c>
      <c r="K163" s="47">
        <v>140.63999999999999</v>
      </c>
      <c r="L163" s="47">
        <v>4478.8500000000004</v>
      </c>
      <c r="M163" s="47">
        <v>5778.46</v>
      </c>
      <c r="N163" s="47">
        <v>3814.72</v>
      </c>
      <c r="O163" s="48">
        <v>1058.73</v>
      </c>
      <c r="P163" s="49">
        <f>SUM(D163:O163)</f>
        <v>28845.439999999999</v>
      </c>
      <c r="Q163" s="5"/>
    </row>
    <row r="164" spans="1:17" ht="13" x14ac:dyDescent="0.15">
      <c r="A164" s="66"/>
      <c r="B164" s="68"/>
      <c r="C164" s="32" t="s">
        <v>49</v>
      </c>
      <c r="D164" s="51">
        <v>1606.5</v>
      </c>
      <c r="E164" s="51">
        <v>0</v>
      </c>
      <c r="F164" s="51">
        <v>366.68</v>
      </c>
      <c r="G164" s="50">
        <v>1139.8699999999999</v>
      </c>
      <c r="H164" s="50">
        <v>2853.28</v>
      </c>
      <c r="I164" s="50">
        <v>3725.35</v>
      </c>
      <c r="J164" s="51">
        <v>3711.91</v>
      </c>
      <c r="K164" s="50">
        <v>5643.34</v>
      </c>
      <c r="L164" s="51">
        <v>3933.91</v>
      </c>
      <c r="M164" s="51">
        <v>5525.22</v>
      </c>
      <c r="N164" s="78">
        <v>9768.44</v>
      </c>
      <c r="O164" s="53">
        <v>5000</v>
      </c>
      <c r="P164" s="54">
        <f>SUM(D164:O164)</f>
        <v>43274.5</v>
      </c>
      <c r="Q164" s="5"/>
    </row>
    <row r="165" spans="1:17" ht="13" x14ac:dyDescent="0.15">
      <c r="A165" s="67"/>
      <c r="B165" s="68"/>
      <c r="C165" s="32" t="s">
        <v>45</v>
      </c>
      <c r="D165" s="51">
        <f>D164-D163</f>
        <v>-2393.64</v>
      </c>
      <c r="E165" s="51">
        <f t="shared" ref="E165:P165" si="55">E164-E163</f>
        <v>-2841.51</v>
      </c>
      <c r="F165" s="51">
        <f t="shared" si="55"/>
        <v>-473.95</v>
      </c>
      <c r="G165" s="50">
        <f t="shared" si="55"/>
        <v>115.36999999999989</v>
      </c>
      <c r="H165" s="50">
        <f t="shared" si="55"/>
        <v>2853.28</v>
      </c>
      <c r="I165" s="50">
        <f t="shared" si="55"/>
        <v>2805.74</v>
      </c>
      <c r="J165" s="51">
        <f t="shared" si="55"/>
        <v>-235.74000000000024</v>
      </c>
      <c r="K165" s="50">
        <f t="shared" si="55"/>
        <v>5502.7</v>
      </c>
      <c r="L165" s="51">
        <f t="shared" si="55"/>
        <v>-544.94000000000051</v>
      </c>
      <c r="M165" s="51">
        <f t="shared" si="55"/>
        <v>-253.23999999999978</v>
      </c>
      <c r="N165" s="78">
        <f t="shared" si="55"/>
        <v>5953.7200000000012</v>
      </c>
      <c r="O165" s="52">
        <f t="shared" si="55"/>
        <v>3941.27</v>
      </c>
      <c r="P165" s="64">
        <f t="shared" si="55"/>
        <v>14429.060000000001</v>
      </c>
      <c r="Q165" s="5"/>
    </row>
    <row r="166" spans="1:17" ht="13" customHeight="1" x14ac:dyDescent="0.15">
      <c r="A166" s="6"/>
      <c r="B166" s="6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9" t="s">
        <v>47</v>
      </c>
      <c r="P166" s="60">
        <f>SUM(P87+P90+P93+P96+P99+P102+P105+P108+P111+P114+P117+P120+P123+P126+P129+P132+P135+P138+P141+P144+P147+P150+P153+P156+P159+P163)</f>
        <v>691315.48</v>
      </c>
      <c r="Q166" s="5"/>
    </row>
    <row r="167" spans="1:17" ht="13" customHeight="1" x14ac:dyDescent="0.15">
      <c r="A167" s="6"/>
      <c r="B167" s="6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61" t="s">
        <v>64</v>
      </c>
      <c r="P167" s="62">
        <f>P88+P91+P94+P97+P100+P103+P106+P109+P112+P115+P118+P121+P124+P127+P130+P133+P136+P139+P142+P145+P148+P151+P154+P157+P160+P164</f>
        <v>602763.36</v>
      </c>
      <c r="Q167" s="5"/>
    </row>
    <row r="168" spans="1:17" ht="13" customHeight="1" x14ac:dyDescent="0.15">
      <c r="A168" s="6"/>
      <c r="B168" s="6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63" t="s">
        <v>45</v>
      </c>
      <c r="P168" s="62">
        <f>P167-P166</f>
        <v>-88552.12</v>
      </c>
      <c r="Q168" s="5"/>
    </row>
  </sheetData>
  <mergeCells count="104">
    <mergeCell ref="A3:A5"/>
    <mergeCell ref="A6:A8"/>
    <mergeCell ref="A9:A11"/>
    <mergeCell ref="A30:A32"/>
    <mergeCell ref="A33:A35"/>
    <mergeCell ref="A36:A38"/>
    <mergeCell ref="A21:A23"/>
    <mergeCell ref="A24:A26"/>
    <mergeCell ref="A27:A29"/>
    <mergeCell ref="A12:A14"/>
    <mergeCell ref="A15:A17"/>
    <mergeCell ref="A18:A20"/>
    <mergeCell ref="A63:A65"/>
    <mergeCell ref="B72:B74"/>
    <mergeCell ref="B69:B71"/>
    <mergeCell ref="A79:A81"/>
    <mergeCell ref="B79:B81"/>
    <mergeCell ref="A48:A50"/>
    <mergeCell ref="A51:A53"/>
    <mergeCell ref="A54:A56"/>
    <mergeCell ref="A39:A41"/>
    <mergeCell ref="A42:A44"/>
    <mergeCell ref="A45:A47"/>
    <mergeCell ref="B54:B56"/>
    <mergeCell ref="B57:B59"/>
    <mergeCell ref="B60:B62"/>
    <mergeCell ref="B63:B65"/>
    <mergeCell ref="B66:B68"/>
    <mergeCell ref="B39:B41"/>
    <mergeCell ref="B42:B44"/>
    <mergeCell ref="B45:B47"/>
    <mergeCell ref="B48:B50"/>
    <mergeCell ref="B51:B53"/>
    <mergeCell ref="B3:B5"/>
    <mergeCell ref="B6:B8"/>
    <mergeCell ref="B9:B11"/>
    <mergeCell ref="B12:B14"/>
    <mergeCell ref="B15:B17"/>
    <mergeCell ref="B18:B20"/>
    <mergeCell ref="A147:A149"/>
    <mergeCell ref="A150:A152"/>
    <mergeCell ref="A153:A155"/>
    <mergeCell ref="A138:A140"/>
    <mergeCell ref="A141:A143"/>
    <mergeCell ref="A144:A146"/>
    <mergeCell ref="A129:A131"/>
    <mergeCell ref="A132:A134"/>
    <mergeCell ref="A135:A137"/>
    <mergeCell ref="A120:A122"/>
    <mergeCell ref="A123:A125"/>
    <mergeCell ref="A126:A128"/>
    <mergeCell ref="A111:A113"/>
    <mergeCell ref="A114:A116"/>
    <mergeCell ref="A117:A119"/>
    <mergeCell ref="B90:B92"/>
    <mergeCell ref="A66:A68"/>
    <mergeCell ref="A69:A71"/>
    <mergeCell ref="B21:B23"/>
    <mergeCell ref="B24:B26"/>
    <mergeCell ref="B27:B29"/>
    <mergeCell ref="B30:B32"/>
    <mergeCell ref="B33:B35"/>
    <mergeCell ref="B36:B38"/>
    <mergeCell ref="A156:A158"/>
    <mergeCell ref="B156:B158"/>
    <mergeCell ref="A159:A161"/>
    <mergeCell ref="B159:B161"/>
    <mergeCell ref="A102:A104"/>
    <mergeCell ref="A105:A107"/>
    <mergeCell ref="A108:A110"/>
    <mergeCell ref="A93:A95"/>
    <mergeCell ref="A96:A98"/>
    <mergeCell ref="A99:A101"/>
    <mergeCell ref="A75:A77"/>
    <mergeCell ref="B75:B77"/>
    <mergeCell ref="A87:A89"/>
    <mergeCell ref="B87:B89"/>
    <mergeCell ref="A90:A92"/>
    <mergeCell ref="A72:A74"/>
    <mergeCell ref="A57:A59"/>
    <mergeCell ref="A60:A62"/>
    <mergeCell ref="B126:B128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A163:A165"/>
    <mergeCell ref="B163:B165"/>
    <mergeCell ref="B147:B149"/>
    <mergeCell ref="B150:B152"/>
    <mergeCell ref="B153:B155"/>
    <mergeCell ref="B129:B131"/>
    <mergeCell ref="B132:B134"/>
    <mergeCell ref="B135:B137"/>
    <mergeCell ref="B138:B140"/>
    <mergeCell ref="B141:B143"/>
    <mergeCell ref="B144:B14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Tietjens, Uwe</dc:creator>
  <cp:lastModifiedBy>Microsoft Office User</cp:lastModifiedBy>
  <dcterms:created xsi:type="dcterms:W3CDTF">2020-01-12T20:43:59Z</dcterms:created>
  <dcterms:modified xsi:type="dcterms:W3CDTF">2021-12-03T08:52:26Z</dcterms:modified>
</cp:coreProperties>
</file>